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39" activeTab="1"/>
  </bookViews>
  <sheets>
    <sheet name="附件1" sheetId="12" r:id="rId1"/>
    <sheet name="附2-1农业生产发展项目明细表" sheetId="6" r:id="rId2"/>
    <sheet name="附2-2基础设施项目明细表" sheetId="16" r:id="rId3"/>
    <sheet name="附件2-3其他类项目明细表" sheetId="10" r:id="rId4"/>
  </sheets>
  <definedNames>
    <definedName name="_xlnm._FilterDatabase" localSheetId="2" hidden="1">'附2-2基础设施项目明细表'!$A$4:$J$66</definedName>
    <definedName name="_xlnm._FilterDatabase" localSheetId="3" hidden="1">'附件2-3其他类项目明细表'!$A$4:$H$15</definedName>
    <definedName name="_xlnm._FilterDatabase" localSheetId="1" hidden="1">'附2-1农业生产发展项目明细表'!$A$4:$H$22</definedName>
    <definedName name="_xlnm._FilterDatabase" localSheetId="0" hidden="1">附件1!$A$8:$M$26</definedName>
    <definedName name="_xlnm.Print_Titles" localSheetId="1">'附2-1农业生产发展项目明细表'!$1:$4</definedName>
    <definedName name="_xlnm.Print_Titles" localSheetId="0">附件1!$1:$6</definedName>
    <definedName name="_xlnm.Print_Titles" localSheetId="3">'附件2-3其他类项目明细表'!$1:$4</definedName>
    <definedName name="_xlnm.Print_Titles" localSheetId="2">'附2-2基础设施项目明细表'!$1:$4</definedName>
  </definedNames>
  <calcPr calcId="191029" iterate="1" iterateCount="1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<sst xmlns="http://schemas.openxmlformats.org/spreadsheetml/2006/main" count="1084" uniqueCount="497">
  <si>
    <t>附件1</t>
  </si>
  <si>
    <t>融水苗族自治县2024年度统筹整合使用财政涉农资金明细表</t>
  </si>
  <si>
    <t>编制单位:融水苗族自治县实施乡村振兴战略指挥部资金保障专责小组</t>
  </si>
  <si>
    <t>日期:2024年3月31日</t>
  </si>
  <si>
    <t>单位:万元</t>
  </si>
  <si>
    <t>资金投向</t>
  </si>
  <si>
    <t>项目名称</t>
  </si>
  <si>
    <t>项目责任单位</t>
  </si>
  <si>
    <t>建设地点</t>
  </si>
  <si>
    <t>时间进度计划</t>
  </si>
  <si>
    <t>建设任务及建设内容</t>
  </si>
  <si>
    <t>补助标准</t>
  </si>
  <si>
    <t>项目效果目标</t>
  </si>
  <si>
    <t>资金总额</t>
  </si>
  <si>
    <t>统筹资金来源</t>
  </si>
  <si>
    <t>统筹资金渠道合计</t>
  </si>
  <si>
    <t>金额</t>
  </si>
  <si>
    <t>小计</t>
  </si>
  <si>
    <t>中央</t>
  </si>
  <si>
    <t>自治区</t>
  </si>
  <si>
    <t>总计</t>
  </si>
  <si>
    <t>一、农业生产发展</t>
  </si>
  <si>
    <t>融水苗族自治县产业标准厂房项目(详见附2-1)</t>
  </si>
  <si>
    <t>工业集中区管理委员会</t>
  </si>
  <si>
    <t>全县20个乡镇</t>
  </si>
  <si>
    <t>2024年4月开工2025年7月竣工</t>
  </si>
  <si>
    <t>建设单层钢构标准厂房4栋,若干园区道路，供排水等配套设施</t>
  </si>
  <si>
    <t>310元/平方米</t>
  </si>
  <si>
    <t>带动就业人数，增加贫困户收入，促进县城经济发展，增加税收.村集体分红</t>
  </si>
  <si>
    <t>财政衔接推进乡村振兴补助资金</t>
  </si>
  <si>
    <t>融水苗族自治县巩固拓展脱贫攻坚成果脱贫户和监测对象以奖代补项目(详见附2-1)</t>
  </si>
  <si>
    <t>各乡镇人民政府</t>
  </si>
  <si>
    <t>全县</t>
  </si>
  <si>
    <t>2024年1月1日实施，12月31日完成</t>
  </si>
  <si>
    <t>奖补脱贫户和监测对象“杉、优质稻、鱼、油茶、中药材”5个产业及其他产业。</t>
  </si>
  <si>
    <t>详见方案</t>
  </si>
  <si>
    <t>扶持脱贫户和监测对象2万户以上、脱贫人口7万人以上产业发展，增加脱贫户收入。</t>
  </si>
  <si>
    <t>其它农业生产发展项目(详见附2-1)</t>
  </si>
  <si>
    <t>农业农村局、民宗局、国营怀宝林场、乡村振兴局、林业局</t>
  </si>
  <si>
    <t>2024年12月份完工</t>
  </si>
  <si>
    <t>建设产业基地，配套农业设施，发放新型农业经营主体贷款贴息。</t>
  </si>
  <si>
    <t>详见各项目方案</t>
  </si>
  <si>
    <t>带动农民发展产业，促进农民增收，支持当地特色产业发展</t>
  </si>
  <si>
    <t>二、农村基础设施建设项目</t>
  </si>
  <si>
    <t>乡村振兴局实施的农村基础设施项目(详见附2-2)</t>
  </si>
  <si>
    <t>乡村振兴局</t>
  </si>
  <si>
    <t>2024年3月份开工，2024年9月份完工</t>
  </si>
  <si>
    <t>建设路基，路面，涵洞，水沟，挡土墙</t>
  </si>
  <si>
    <t>通过项目的实施改善当地群众生产条件，提高群众收入，</t>
  </si>
  <si>
    <t>民宗局实施的农村基础设施项目(详见附2-2)</t>
  </si>
  <si>
    <t>民宗局</t>
  </si>
  <si>
    <t>2023年4月份开工，
2023年7月份完工</t>
  </si>
  <si>
    <t>建设挡土墙 、平板桥。</t>
  </si>
  <si>
    <t>保护民族特色村寨，促进乡村振兴发展。</t>
  </si>
  <si>
    <t>水利局实施的农村基础设施项目(详见附2-2)</t>
  </si>
  <si>
    <t>水利局</t>
  </si>
  <si>
    <t>2024年3月份开工，
2024年9月份完工</t>
  </si>
  <si>
    <t>供水、饮水、灌溉设施建设</t>
  </si>
  <si>
    <t>通过项目的实施，可解决不稳定风险问题</t>
  </si>
  <si>
    <t>发改局实施的以工代赈方式农村基础设施项目(详见附2-2)</t>
  </si>
  <si>
    <t>发改局</t>
  </si>
  <si>
    <t>2024年4月份开工，
2024年9月份完工</t>
  </si>
  <si>
    <t>新建护岸挡墙</t>
  </si>
  <si>
    <t>提升硬件设施，促进产业发展。带动当地群众就近务工，促进农民增收。</t>
  </si>
  <si>
    <t>林业局实施的农村基础设施项目(详见附2-2)</t>
  </si>
  <si>
    <t>林业局</t>
  </si>
  <si>
    <t>2023年4月开工，10月竣工</t>
  </si>
  <si>
    <t>建设林区产业道路硬化</t>
  </si>
  <si>
    <t>新增林区硬化道路建设，带动林场产业发展、群众就近务工。</t>
  </si>
  <si>
    <t>交通局实施的农村基础设施项目(详见附2-2)</t>
  </si>
  <si>
    <t>交通局</t>
  </si>
  <si>
    <t>2024年年底完工</t>
  </si>
  <si>
    <t>建设路基、路面、涵洞挡土墙</t>
  </si>
  <si>
    <t>通过项目的实施，完成路面扩宽工程，解决群众的出行难问题。</t>
  </si>
  <si>
    <t>三、其他（社会事业发展）</t>
  </si>
  <si>
    <t>“雨露计划”扶贫培训及扶贫助学补助</t>
  </si>
  <si>
    <t>2024年3月份开工，2024年12月完工</t>
  </si>
  <si>
    <t>退出户、脱贫户(含监测对象)中、高职学历教育补助，计划补助约6700人</t>
  </si>
  <si>
    <t>14.15年退出户1200元/生.期，“文秀巾帼励志班”的女学生按1600元/人·学期脱贫户、监测户1500元/生.期，“文秀巾帼励志班”的女学生按2000元/人·学期</t>
  </si>
  <si>
    <t>计划补助约1300人次，14.15年退出户1200元/生.期，“文秀巾帼励志班”的女学生按1600元/人·学期脱贫户、监测户1500元/生.期，“文秀巾帼励志班”的女学生按2000元/人·学期</t>
  </si>
  <si>
    <t>2024年项目管理费</t>
  </si>
  <si>
    <t>项目前期支出、维护项目日常运行</t>
  </si>
  <si>
    <t>按项目合同发放</t>
  </si>
  <si>
    <t>项目前期支出、维护项目日常运行，确保项目正常开工</t>
  </si>
  <si>
    <t>2024年村级公益性扶贫项目资产管护经费</t>
  </si>
  <si>
    <t>2024年1月份开工，2024年12月完工</t>
  </si>
  <si>
    <t>村级公益性扶贫项目资产管护经费</t>
  </si>
  <si>
    <t>按签订合同发放</t>
  </si>
  <si>
    <t>加强扶贫项目资产管护、维修</t>
  </si>
  <si>
    <t>2024年乡村建设公益性岗位补贴</t>
  </si>
  <si>
    <t>结合实际，合理科学开发乡村建设、农村人居环境整治、乡村治理、其他类公益性岗位等5725个</t>
  </si>
  <si>
    <t>补贴标准为1430元/月</t>
  </si>
  <si>
    <t>巩固拓展脱贫攻坚成果，确保乡村环境卫生和乡村和谐稳定，解决了脱贫人口(含监测对象)的就近就地就业问题，促进低收入脱贫家庭(防止返贫监测对象)家庭就业增收，开发5725个乡村建设公益性岗位。</t>
  </si>
  <si>
    <t>脱贫户劳动力（含监测对象）跨省就业一次性交通补助</t>
  </si>
  <si>
    <t>对脱贫劳动力跨省务工人员进行一次性交通补助，发放交通补助大于等于15000人</t>
  </si>
  <si>
    <t>按务工区域给予每人300元、500元、700元补助，有车票的按票面金额给于补助，最高不超过1000元。</t>
  </si>
  <si>
    <t>通过对跨省务工的脱贫劳动力进行一次性交通补助，做到应补尽补，减轻脱贫劳动力跨省务工负担，促进脱贫劳动力转移就业。</t>
  </si>
  <si>
    <t>小额信贷风险补偿金</t>
  </si>
  <si>
    <t>补充脱贫人口小额信贷风险补偿金</t>
  </si>
  <si>
    <t>按发放脱贫人口小额信贷贷款资金余额的10%配备风险补偿金。</t>
  </si>
  <si>
    <t>通过补充脱贫人口小额信贷风险补偿金，使用脱贫人口小额信贷的脱贫户多增加370户。</t>
  </si>
  <si>
    <t>融水苗族自治县农村危房改造</t>
  </si>
  <si>
    <t>住建局</t>
  </si>
  <si>
    <t>149户农村房屋建设</t>
  </si>
  <si>
    <t>按农户贫困类型补助2-5万元/每户</t>
  </si>
  <si>
    <t>此项目建成后，为巩固我县脱贫攻坚成果提供了重要基础设施保障。保障149户融水农村住房安全。</t>
  </si>
  <si>
    <t>农村危房改造补助资金</t>
  </si>
  <si>
    <t>融水苗族自治县55个村庄规划编制服务项目</t>
  </si>
  <si>
    <t>自然资源和规划局</t>
  </si>
  <si>
    <t>安排村庄内的农业生产用地布局及为其配套服务的各项设施；确定村庄居住、公共设施、道路工程设施等用地布局；明确垃圾收集点、公厕等环境卫生设施的分布、规模；确定防灾减灾、防疫设施的分布和规模；</t>
  </si>
  <si>
    <t>详见合同方案</t>
  </si>
  <si>
    <t>按桂自然资发[2019]8号、桂发[2019]23号、桂自然资办[2019]93号文件要求进行村庄规划编制，依据《广西壮族自治区村庄规划编制技术导则》（试行）等文件，以村民委员会为规划主体，坚持以人民为中心的指导思想，充分调动村民参与规划编制的积极性，发挥村民的主观能动性，编制“政府管用、村委好用、村民实用”的村庄规划，并通过专家评审。</t>
  </si>
  <si>
    <t>2024年脱贫劳动力县域内稳定就业务工补助</t>
  </si>
  <si>
    <t>对在本县域 内就业帮扶车间、企业、个体工商户等合法经营主体就业的脱贫 户、监测户劳动力，稳定务工满 6 个月以上的，给予200 元/人月 的劳务补助(最长不超过6 个月的劳务补助)，计划补助10000人</t>
  </si>
  <si>
    <t>200元/人·月</t>
  </si>
  <si>
    <t>帮助有劳动能力且有就业意愿的脱贫人口实现就业，帮助已就业脱贫人口稳岗就业，保持脱贫人口务工规模稳定，促进脱贫劳动力增收，对在本县域内稳定就业的脱贫人口，给予200元/人·月、最长不超过6个月的劳务补助，补助人数约10000人。</t>
  </si>
  <si>
    <t>附件2-1</t>
  </si>
  <si>
    <t>融水苗族自治县统筹整合使用财政涉农资金（农业生产发展）明细表</t>
  </si>
  <si>
    <t>主管单位</t>
  </si>
  <si>
    <t>建设内容及规模</t>
  </si>
  <si>
    <t>项目绩效目标</t>
  </si>
  <si>
    <t>投资总额
（万元）</t>
  </si>
  <si>
    <t>合   计</t>
  </si>
  <si>
    <t>一、产业标准厂房项目</t>
  </si>
  <si>
    <t>融水-中国香杉家居板材集聚区—融水县和睦产业园项目（一期）13#、14#标准厂房及室外工程配套道路</t>
  </si>
  <si>
    <t>和睦工业园</t>
  </si>
  <si>
    <t>2024.7-2025.5</t>
  </si>
  <si>
    <t>建设2栋单层钢构标准厂房及室外配套设施</t>
  </si>
  <si>
    <t>受益村屯：115个脱贫村及2个易扶社区。配套设施受益企业：入驻园区企业；受益户数：3349户 受益人口：13599人。产业带动就业发展，解决群众就近就地就业问题，通过标准厂房建设引进生产企业推动和壮大融水杉木产业的发展，带动包括脱贫户在内的杉木种植户增产增收:厂房出租给企业，租金分配到115个脱贫村及2个易扶社区，增加脱贫村的集体经济收入，脱贫村把租金收入再分配，用于开发脱贫后续公益性岗位等脱贫巩固事业开支;生产经营企业提供就业岗位，产业带动就业发展，解决群众就地就业问题，助力脱贫人员增收。</t>
  </si>
  <si>
    <t>融水-中国香杉家居板材集聚区—融水县和睦产业园项目（一期）24-26#标准厂房及配套设施</t>
  </si>
  <si>
    <t>2024.6-2025.5</t>
  </si>
  <si>
    <t>建设2栋单层钢构标准厂房、1栋4层标准厂房及室外配套设施</t>
  </si>
  <si>
    <t>受益村屯：115个脱贫村及2个易扶社区。配套设施受益企业：入驻园区企业受益户数：3349户 受益人口：13599人。产业带动就业发展，解决群众就近就地就业问题，通过标准厂房建设引进生产企业推动和壮大融水杉木产业的发展，带动包括脱贫户在内的杉木种植户增产增收:厂房出租给企业，租金分配到115个脱贫村及2个易扶社区，增加脱贫村的集体经济收入，脱贫村把租金收入再分配，用于开发脱贫后续公益性岗位等脱贫巩固事业开支;生产经营企业提供就业岗位，产业带动就业发展，解决群众就地就业问题，助力脱贫人员增收。</t>
  </si>
  <si>
    <t>融水-中国香杉家居板材集聚区—融水县和睦产业园项目（一期）9#标准厂房及室外配套工程</t>
  </si>
  <si>
    <t>2024.4-2025.6</t>
  </si>
  <si>
    <t>建设1栋单层钢结构标准厂房约12000㎡及室外配套设施。</t>
  </si>
  <si>
    <t>融水苗族自治县工业集中区——康田香杉科技产业园8#标准厂房及配套设施项目</t>
  </si>
  <si>
    <t>康田工业园</t>
  </si>
  <si>
    <t>2024.7-2025.7</t>
  </si>
  <si>
    <t>建设1栋两层标准厂房约12480㎡，层高约8米及室外配套设施</t>
  </si>
  <si>
    <t>详见设计方案</t>
  </si>
  <si>
    <t>二、巩固拓展脱贫攻坚成果脱贫户和监测对象以奖代补项目</t>
  </si>
  <si>
    <t>2024年巩固拓展脱贫攻坚成果脱贫户和监测对象以奖代补项目</t>
  </si>
  <si>
    <t>2024.1-2024.12</t>
  </si>
  <si>
    <t>三、其它农业生产发展项目</t>
  </si>
  <si>
    <t>（一）林业局生产发展项目</t>
  </si>
  <si>
    <t>融水县国营怀宝林场2024年培育大径级林木项目</t>
  </si>
  <si>
    <t>国营怀宝林场</t>
  </si>
  <si>
    <t>怀宝镇</t>
  </si>
  <si>
    <t>2024.4-2024.10</t>
  </si>
  <si>
    <t>2024年度培育大径级林木829亩。对培育对象实施割灌除草、修枝、抚育采伐等技术措施。</t>
  </si>
  <si>
    <t>项目的实施，改良林木生长发育的生态条件，改善林分结构，提高森林质量，有利于推动欠发达国有林场可持续发展，带动脱贫户就业，增加务工收入，改善生活。同时使农户掌握大径材培育的技术要点，该项目受益户数120户，受益人口471人，其中脱贫户6户,脱贫户人数19。</t>
  </si>
  <si>
    <t>融水县国营贝江河林场新安分场油茶基地道路工程</t>
  </si>
  <si>
    <t>融水镇</t>
  </si>
  <si>
    <t>2024.3-2024.9</t>
  </si>
  <si>
    <t>道路全长6.602公里，路面为砾石路面，路基宽度4.5米，路面3.5米</t>
  </si>
  <si>
    <t>广西融水润百荣农业开发有限公司新安油茶产业基地，新建产业路6.602公里，进一步改善油茶产业生产条件，带动油茶产业基地当地村屯（新安村285户1200人，其中贫困户122户650人产业发展，降低农产品运输成本。）</t>
  </si>
  <si>
    <t>融水县四荣乡江潭村油茶产业基地（道路）工程</t>
  </si>
  <si>
    <t>四荣乡</t>
  </si>
  <si>
    <t>道路全长约5.969公里，路面为砾石路面，路基宽度4.5米，路面3.5米</t>
  </si>
  <si>
    <t>广西巍梦农林开发有限公司江潭油茶产业基地，新建产业路5.969公里，进一步改善油茶产业生产条件，带动油茶产业基地当地村屯（江潭村575户2247人，其中贫困户120户389人产业发展，降低农产品运输成本。）</t>
  </si>
  <si>
    <t>融水县四荣乡四合村移民屯苏家山油茶产业道路工程</t>
  </si>
  <si>
    <t>新建生产道路4.716公里、路面为泥结碎石，路基宽度4.5米、路面宽度3.5米，建设相关的涵洞、边沟、路肩等。</t>
  </si>
  <si>
    <t>广西巍梦农林开发有限公司四合油茶产业基地，新建产业路4.716公里，进一步改善油茶产业生产条件，带动四合村604户2791人，其中贫困户12户48人产业发展，降低农产品运输成本。</t>
  </si>
  <si>
    <t>融水苗族自治县怀宝镇聘洞村论洞屯油茶基地产业道路工程</t>
  </si>
  <si>
    <t>道路全长约5.163公里，路面为砾石路面，路基宽度4.5米，路面3.5米</t>
  </si>
  <si>
    <t>广西融水润百荣农业开发有限公司论洞油茶产业基地，新建产业路5.163公里，进一步改善油茶产业生产条件，带动油茶产业基地当地村屯（聘洞村85户406人，其中贫困户8户36人产业发展，降低农产品运输成本。）</t>
  </si>
  <si>
    <t>（二）组织部生产发展项目</t>
  </si>
  <si>
    <t>县供销联社融水县屠宰生鲜冷链物流项目</t>
  </si>
  <si>
    <t>组织部</t>
  </si>
  <si>
    <t>2024.3-2024.12</t>
  </si>
  <si>
    <t>县供销联社融水县屠宰生鲜冷链物流项目。项目建设屠宰生鲜冷链厂区，项目预算总投资1960万元。2024年计划建设一期项目，以18个行政村集体申请衔接资金1260万元、申请市级供销系统扶持资金、粤桂协作资金或整合各村历年结存收益资金约700万元投资建设。</t>
  </si>
  <si>
    <t>项目建成后，根据使用年限按投入资金年回报率6%给予村集体经济收益，同时，预计可带动劳动力务工20人，按照普遍务工工资2500元/月测算，每年为群众增收60万元。</t>
  </si>
  <si>
    <t>四荣乡三江村水库移民整村提升工程项目——秀水四荣综合体建设项目</t>
  </si>
  <si>
    <t>四荣乡三江村水库移民整村提升工程—秀水四荣综合体项目。该项目计划投资1955万元，其中部门奖补资金等1605万元，江潭、三江、永安、四合、东田等5个行政村申请上级财政扶持集体经济资金350万元。项目用地面积10962平方米，总建筑面积 5156平方米，其中农贸市场建筑面积1070平方米、综合运输服务站建筑面积278平方米、冷链物流设施建筑面积115平方米、特色农产品创业中心建筑面积1014平方米、商业服务建筑面积1365平方米、其他配套用房建筑面积922平方米、地下室建筑面积373平方米以及门岗16平方米。</t>
  </si>
  <si>
    <t>该项目投入使用，可以解决四荣乡库区移民便民利民和商业服务设施，激活山内10乡镇通往县城的经济商圈中转站，商机无限发展。项目竣工后将资产划拨四荣乡相关投入行政村集体所有，项目实体商铺经营或出租收入归村集体经济，预计年收入25万元。</t>
  </si>
  <si>
    <t>（三）农业农村局生产发展项目</t>
  </si>
  <si>
    <t>融水县汪洞乡八洞村大苗山红茶加工基地设备购置</t>
  </si>
  <si>
    <t>农业农村局</t>
  </si>
  <si>
    <t>汪洞乡</t>
  </si>
  <si>
    <t>2024.1.1-2024.9.30</t>
  </si>
  <si>
    <t>建设茶叶加工厂房360平方米，及相关配套设施建设。</t>
  </si>
  <si>
    <t>通过吸纳务工、收购茶叶等方式，带动农户52户197人，其中脱贫户9户40人，户均增收3500元以上。年均带动农户及村集体收入20万元以上。项目年产值100万元以上，年利润40万元以上。</t>
  </si>
  <si>
    <t>融水县水源茶叶农业设施建设项目</t>
  </si>
  <si>
    <t>红水乡</t>
  </si>
  <si>
    <t>建设茶叶生产展示综合楼，其中升级改造约1200平方米，扩建约600平方米，及相关配套设施建设。</t>
  </si>
  <si>
    <t>延伸茶叶产业链，提高企业连农带农效用。受益脱贫户203户935人，脱贫户户均增收3000元。年产值500万元以上，预计集体经济年收入11.375万元。年均带动农户及村集体收入70万元以上。项目年产值500万元以上，年利润200万元以上。</t>
  </si>
  <si>
    <t>融水县拱洞乡古竺茶叶加工厂</t>
  </si>
  <si>
    <t>拱洞乡</t>
  </si>
  <si>
    <t>1、建设茶叶加工厂房，厂房建筑面积360m2；2、建设生产管理房，建筑面积236m2；3、及相关配套设施建设</t>
  </si>
  <si>
    <t>通过吸纳务工、收购茶叶等方式，带动农户206户1060人，其中脱贫户100户510人，户均增收3000元以上。年产值100万元，预计年集体经济收入6.125万元。年均带动农户及村集体收入67.925万元以上。项目年产值150万元以上，年利润41万元以上。</t>
  </si>
  <si>
    <t>融水县安太乡稻米加工厂</t>
  </si>
  <si>
    <t>安太乡</t>
  </si>
  <si>
    <t>建设稻米加工厂房，占地面积300平米，建筑高度:3.8米/层，一栋3层。第一层为加工设备，二层为包装室，三楼为仓库。</t>
  </si>
  <si>
    <t>通过吸纳务工、土地流转，收购农产品等方式，带动农户86户320人，其中脱贫户20户，60人，户均增收3000元以上，项目年产值600万元以上，年利润120万元以上。年分红村集体经济4.9万元以上。</t>
  </si>
  <si>
    <t>融水县粮油生产加工设备</t>
  </si>
  <si>
    <t>购置粮食烘干及配套设备2套；电力设施设备1套；自动化除杂设备1套。</t>
  </si>
  <si>
    <t>通过吸纳务工、租地、社会化服务等方式，带动农户300户1200人以上，户均增收3000元以上，年产值500万元，利润150万元，年分红村集体经济6.3万元以上。</t>
  </si>
  <si>
    <t>融水县灵芝生产加工项目</t>
  </si>
  <si>
    <t>1,350型灵芝切片机1台；2.二氧化碳超临界提取设备1套,规格40L</t>
  </si>
  <si>
    <t>通过吸纳务工、收购农产品等方式，带动农户100户235人，其中脱贫户35户100人，户均增收3000元以上。</t>
  </si>
  <si>
    <t>融水紫黑香糯产业示范区粮食加工厂房建设项目</t>
  </si>
  <si>
    <t>建设生产厂房5米高，600平方米。</t>
  </si>
  <si>
    <t>通过吸纳务工、收购农产品等方式，带动农户300户1200人，其中脱贫户126户500人，户均增收3000元以上。</t>
  </si>
  <si>
    <t>融水县农产品加工厂房改造项目</t>
  </si>
  <si>
    <t>厂房建设1000平方米及设备购置1套。</t>
  </si>
  <si>
    <t>通过吸纳务工、收购农产品等方式，带动农户100户370人，其中脱贫户30户100人，户均增收2000元以上。</t>
  </si>
  <si>
    <t>安陲乡农产品初加工车间项目建设</t>
  </si>
  <si>
    <t>安陲乡</t>
  </si>
  <si>
    <t>车间提质800平方米及设施设备2套。</t>
  </si>
  <si>
    <t>通过吸纳务工、收购农产品等方式，带动农户50户130人，其中脱贫户20户70人，户均增收2000元以上。</t>
  </si>
  <si>
    <t>融水镇农产品初加工车间项目建设</t>
  </si>
  <si>
    <t>厂房建设300平方米及设施设备2套。</t>
  </si>
  <si>
    <t>通过吸纳务工、收购农产品等方式，带动农户30户65人，其中脱贫户10户30人，户均增收2000元以上。</t>
  </si>
  <si>
    <t>融水县大苗山红茶加工设备购置</t>
  </si>
  <si>
    <t>购置茶叶生产加工设备1套。</t>
  </si>
  <si>
    <t>通过吸纳务工、收购农产品等方式，带动农户50户160人，其中脱贫户26户70人，户均增收3000元以上。</t>
  </si>
  <si>
    <t>食用菌智能化生产加工建设项目</t>
  </si>
  <si>
    <t>香粉乡</t>
  </si>
  <si>
    <t>建设710㎡食用菌菌包接种净化系统。</t>
  </si>
  <si>
    <t>通过吸纳务工、收购农产品等方式，带动农户158户273人，其中脱贫户35户52人，户均增收5000元以上。</t>
  </si>
  <si>
    <t>融水县安太乡洞安村食用菌加工厂</t>
  </si>
  <si>
    <t>建设菌棒加工车间800平方米、烤房60立方米，生产材料棚150平方米；完善监视室和电力设施及生产加工配套设施。</t>
  </si>
  <si>
    <t>通过吸纳务工、收购农产品等方式，带动农户75户295人，其中脱贫户22户74人，户均年增收6000元以上，年产值300万元。同时通过资产确权，利益分红，每年为村集体经济增收5.3万元以上。资产的投入，可以持续几年产生效益。</t>
  </si>
  <si>
    <t>融水县优势特色产业罗汉果等农产品初加工项目建设</t>
  </si>
  <si>
    <t>融水县各乡镇</t>
  </si>
  <si>
    <t>2024.1.1-2024.12.31</t>
  </si>
  <si>
    <t>引进初加工设施设备3套以上。</t>
  </si>
  <si>
    <t>通过销售产品、务工就业、技术培训指导等方式，带动农户30户以上实现就业和参与产业发展，其中脱贫人口10户以上，户均增收2000元以上.</t>
  </si>
  <si>
    <t>融水县螺蛳粉原料基地建设项目</t>
  </si>
  <si>
    <t>种植木耳菌棒400万棒、豆角200亩、麻竹生产基地100亩以上及设施设备建设等。</t>
  </si>
  <si>
    <t>通过销售产品、带种带养、务工就业、技术培训指导等方式，带动农户300户以上就业和参与产业发展，其中脱贫人口40户以上，户均增收0.8万元以上。</t>
  </si>
  <si>
    <t>（四）民宗局生产发展项目</t>
  </si>
  <si>
    <t>融水镇东华村麻竹生产基地产业路建设工程</t>
  </si>
  <si>
    <t>2024.4.1-2024.8.31</t>
  </si>
  <si>
    <t>基地200亩，基地产业路主干道硬化长1400米，宽4.5米，厚0.2米；基地产业路支干道硬化长1000米，宽3米，厚0.18米。</t>
  </si>
  <si>
    <t>带动麻竹产业发展，增加村集体经济收入，带动群众就业增收。</t>
  </si>
  <si>
    <t>白云乡大湾村达阳屯下甲龙林区香杉产业基地新建砂石道路建设工程</t>
  </si>
  <si>
    <t>白云乡</t>
  </si>
  <si>
    <t>新建产业路5公里，建排水沟、挡土墙。</t>
  </si>
  <si>
    <t>新建产业路5公里，建排水沟、挡土墙。方便群众生产生活出行，带动群众人口人口717户2828人就业增收。</t>
  </si>
  <si>
    <t>和睦镇吉塘村牛路屯蛇和岭到大红丫甘蔗基地产业路</t>
  </si>
  <si>
    <t>和睦镇</t>
  </si>
  <si>
    <t>新建硬化路2公里，宽4.5米。</t>
  </si>
  <si>
    <t>新建硬化路2公里，宽4.5米。提升甘蔗基地配套设施，方便群众生产生活出行，带动群众人口500户2325人就业增收。</t>
  </si>
  <si>
    <t>民族手工业融合创新发展试点企业建设工程</t>
  </si>
  <si>
    <t>技能培训、产品研发</t>
  </si>
  <si>
    <t>技能培训、产品研发等，带动民族地区群众致富，带动本县民族手工业发展，扶持民族刺绣企业发展，带动群众人口400人就业增收。</t>
  </si>
  <si>
    <t>安陲乡泗溪村委到江边田产业路建设工程</t>
  </si>
  <si>
    <t>硬化产业路1.5公里，路基、路面硬化、水沟、涵洞等。</t>
  </si>
  <si>
    <t>硬化产业路1.5公里，路基、路面硬化、水沟、涵洞等。方便群众生产生活出行，带动群众人口314户1162人就业增收。</t>
  </si>
  <si>
    <t>（五）乡村振兴局生产发展项目</t>
  </si>
  <si>
    <t>2024年脱贫人口小额信贷贴息</t>
  </si>
  <si>
    <t>2024.4.1-2024.12.31</t>
  </si>
  <si>
    <t>按时发放全县20个乡镇的脱贫人口小额信贷贴息到使用脱贫人口小额信贷对象手中。</t>
  </si>
  <si>
    <t>按银行基准利率</t>
  </si>
  <si>
    <t>按时发放全县20个乡镇的脱贫人口小小额信贷贴息，全县受益户超过9000户。</t>
  </si>
  <si>
    <t>附件2-2</t>
  </si>
  <si>
    <t>融水苗族自治县统筹整合使用财政涉农资金（基础设施）项目明细表</t>
  </si>
  <si>
    <t>是否脱贫村</t>
  </si>
  <si>
    <t>是否以工代赈</t>
  </si>
  <si>
    <t>（一）乡村振兴局实施的基础设施</t>
  </si>
  <si>
    <t>基础设施建设</t>
  </si>
  <si>
    <t>融水县三防镇洞马村大村一屯至雨潭屯道路硬化工程</t>
  </si>
  <si>
    <t>三防镇洞马村</t>
  </si>
  <si>
    <t>是</t>
  </si>
  <si>
    <t>否</t>
  </si>
  <si>
    <t>屯级道路硬化4.86公里，主要为路基平整，路面硬化厚20cm，路肩宽50cm，错车道，按路面宽度4.5米标准（含错车道）建设。φ1.0m圆管涵105米15道，2.0X2.0m盖板涵14米两座。</t>
  </si>
  <si>
    <t>通过项目的实施，改善交通条件，受益256户994人。</t>
  </si>
  <si>
    <t>60万元/公里</t>
  </si>
  <si>
    <t>融水县滚贝乡尧佐村塘九屯道路硬化工程</t>
  </si>
  <si>
    <t>滚贝乡尧佐村</t>
  </si>
  <si>
    <t>屯级道路硬化4.06公里，主要为路基平整，路面硬化厚度20cm，路肩宽50cm，错车道，按路面宽度3.5米标准（含错车道），C20片石混凝土挡土墙508.05m³，φ1.0m圆管涵7米。</t>
  </si>
  <si>
    <t>通过项目的实施，改善交通条件，受益20户91人。</t>
  </si>
  <si>
    <t>融水县红水乡高文村高文屯环村路新建工程</t>
  </si>
  <si>
    <t>红水乡高文村</t>
  </si>
  <si>
    <t>新建道路5.62公里，主要为路基平整，路肩宽50cm，错车道，按路面宽度5.5米标准（含错车道），φ1.0m圆管涵120m/15道，2.0X2.0m盖板涵16m/2座，3.0X3.0m盖板涵16m/2座，4.0X4.0m盖板涵16m/2座。</t>
  </si>
  <si>
    <t>通过项目的实施，改善交通条件，受益921户4149人。</t>
  </si>
  <si>
    <t>融水县安陲乡洋岭村岗底屯、桥邓屯、上东翁屯、洋岭屯、白蛉屯屯级道路水毁修复工程</t>
  </si>
  <si>
    <t>安陲乡洋岭村</t>
  </si>
  <si>
    <t>道路水毁修复2644.2立方米。水泥混凝土路面修复472.5㎡。</t>
  </si>
  <si>
    <t>通过项目的实施，改善交通条件，受益274户996人。</t>
  </si>
  <si>
    <t>500元/立方米</t>
  </si>
  <si>
    <t>融水县洞头镇甲朵村高埂至龙才百香糯产业路工程</t>
  </si>
  <si>
    <t>安太乡尧良村</t>
  </si>
  <si>
    <t>新建道路2.9905公里，主要为路基平整，路肩，错车道，按路面宽度4.5米标准（含错车道），路肩宽50cm，15cm厚泥结碎石路面，圆管涵32米。</t>
  </si>
  <si>
    <t>通过项目的实施，改善交通条件，受益824户3392人。</t>
  </si>
  <si>
    <t>融水县安太乡斗寨屯至甲鸟屯通屯产业路工程</t>
  </si>
  <si>
    <t>红水乡良陇村</t>
  </si>
  <si>
    <t>新建道路2.989公里，主要为路基平整，路肩，错车道，路肩宽50cm，按15cm厚泥结碎石路面宽度4.5米标准（含错车道）建设，共有圆管涵24米。</t>
  </si>
  <si>
    <t>通过项目的实施，改善交通条件，受益228户862人。</t>
  </si>
  <si>
    <t>融水县红水乡良陇村牛塘至培都秋杉木、优质稻产业路</t>
  </si>
  <si>
    <t>杆洞乡杆洞村</t>
  </si>
  <si>
    <t>新建道路2.825公里，主要为路基平整，路肩，错车道，路肩宽50cm，按15cm厚泥结碎石路面宽度4.5米标准（含错车道）建设。φ1.0m圆管涵98米/14道，φ0.6米圆管涵7米/1道，3.0X3.0m盖板涵一座。</t>
  </si>
  <si>
    <t>通过项目的实施，改善交通条件，受益324户1392人。</t>
  </si>
  <si>
    <t>融水县杆洞乡杆洞村杆洞屯乌巴至尧告村培苗屯水稻基地产业路新建工程</t>
  </si>
  <si>
    <t>新建道路2.45公里，主要为路基平整，路肩，错车道，按15cm厚泥结碎石路面建设，路面宽度4.5米标准（含错车道）路肩宽度50cm建设。φ1.0m圆管涵49m/7道</t>
  </si>
  <si>
    <t>通过项目的实施，改善交通条件，受益434户1785人。</t>
  </si>
  <si>
    <t>融水县杆洞乡杆洞村高显屯至乌散屯杉木、水稻基地产业路新建工程</t>
  </si>
  <si>
    <t>大浪镇大德村</t>
  </si>
  <si>
    <t>新建道路2.071公里，主要为路基平整，路肩，错车道，路肩宽50cm，按15cm厚泥结碎石路面宽度4.5米标准（含错车道）建设，C20片石混凝土挡土墙274.6m³，φ1.0m圆管涵49米/7道，4.0X4.0m盖板涵7米/1座。</t>
  </si>
  <si>
    <t>通过项目的实施，改善交通条件，受益479户1950人。</t>
  </si>
  <si>
    <t>融水县大浪镇大德村上寨屯至大沟岭杉木基地产业路新建工程</t>
  </si>
  <si>
    <t>良寨乡苗坪村</t>
  </si>
  <si>
    <t>新建道路4.28公里，主要为路基平整，路肩，错车道，路肩宽50cm，按15cm厚泥结碎石路面宽度4.5米标准（含错车道）建设。C20片石混凝土挡土墙138.6m³，φ1.0m圆管涵196m/28道，1.5X1.5m盖板涵21m/3座。</t>
  </si>
  <si>
    <t>通过项目的实施，改善交通条件，受益73户294人。</t>
  </si>
  <si>
    <t>融水县良寨乡苗坪村苗坪屯至苗坪村引溜屯产业路工程</t>
  </si>
  <si>
    <t>融水镇东华村</t>
  </si>
  <si>
    <t>新建道路2.029公里，主要为路基平整，路肩，错车道，路肩宽50cm，按15cm厚泥结碎石路面宽度4.5米标准（含错车道）建设。挡土墙共计40米，圆管涵40米。</t>
  </si>
  <si>
    <t>通过项目的实施，改善交通条件，受益232户1297人。</t>
  </si>
  <si>
    <t>融水镇东华村达洞屯新寨岭至担瓦漕杉木、葱花产业路</t>
  </si>
  <si>
    <t>白云乡公合村</t>
  </si>
  <si>
    <t>新建道路3.42公里，主要为路基平整，路肩，错车道，路肩宽50cm，按15cm厚泥结碎石路面宽度4.5米标准（含错车道）建设。φ1.0m圆管涵49m/7道，3.0X3.0m盖板涵1座，4.0X4.0m盖板涵1座。</t>
  </si>
  <si>
    <t>通过项目的实施，改善交通条件，受益175户705人。</t>
  </si>
  <si>
    <t>融水县白云乡公合村留豆屯、普及屯半算至也路杉木基地产业路硬化工程</t>
  </si>
  <si>
    <t>良寨乡归坪村</t>
  </si>
  <si>
    <t>道路硬化4.86公里，主要为路基平整，路面硬化，路肩，错车道，路肩宽50cm，按20cm厚水泥混凝土路面宽度3.5米标准（含错车道）建设。C20片石混凝土挡土墙151.8m³，φ1.0m圆管涵133m/19道，2.0X2.0m盖板涵7m/1座，1.5X1.5m盖板涵28m/4座。</t>
  </si>
  <si>
    <t>通过项目的实施，改善交通条件，受益543户2269人。</t>
  </si>
  <si>
    <t>融水县安陲乡新塘村长田屯杉木基地产业路硬化工程</t>
  </si>
  <si>
    <t>和睦镇沙巩村</t>
  </si>
  <si>
    <t>道路硬化1.3公里，主要为路基平整，路面硬化，路肩，错车道，路肩宽50cm，按20cm厚水泥混凝土路面宽度3.5米标准（含错车道）建设。C20片石混凝土挡土墙184.35m³，φ1.0m圆管涵49m/7道，小桥工程8米一座。</t>
  </si>
  <si>
    <t>通过项目的实施，改善交通条件，受益423户1602人。</t>
  </si>
  <si>
    <t>融水县良寨乡归坪村松卡温至高基屯道路硬化工程</t>
  </si>
  <si>
    <t>同练乡英洞村</t>
  </si>
  <si>
    <t>屯级道路硬化2.242公里，主要为路基平整，路面硬化，路肩，错车道，路肩宽50cm，按20cm厚水泥混凝土路面宽度3.5米标准（含错车道）建设。挡土墙工程共35米，涵洞工程共32米。</t>
  </si>
  <si>
    <t>通过项目的实施，改善交通条件，受益999户4803人。</t>
  </si>
  <si>
    <t>融水县和睦镇沙巩村田段屯至巷口村塘西新村天堂水库甘蔗基地产业路</t>
  </si>
  <si>
    <t>滚贝乡支文村</t>
  </si>
  <si>
    <t>道路硬化3.805公里，主要为路基平整，路面硬化，路肩，错车道，路肩宽50cm，按20cm厚水泥混凝土路面宽度3.5米标准（含错车道）建设。建设浆砌片块石边沟217.6m³，圆管涵工程44m/7道。</t>
  </si>
  <si>
    <t>通过项目的实施，改善交通条件，受益594户2478人。</t>
  </si>
  <si>
    <t>融水县同练乡英洞村平烟屯道路硬化及桥梁建设工程</t>
  </si>
  <si>
    <t>拱洞乡龙令村</t>
  </si>
  <si>
    <t>桥长38米、20cm厚水泥混凝土路面道路硬化0.151公里。建设C20片石混凝土挡土墙1152.99m³。</t>
  </si>
  <si>
    <t>通过项目的实施，改善交通条件，受益19户81人。</t>
  </si>
  <si>
    <t>融水县滚贝乡支文村加恩屯道路硬化工程</t>
  </si>
  <si>
    <t>怀宝镇九东村</t>
  </si>
  <si>
    <t>屯级道路硬化2.56公里，主要为路基平整，路面硬化，路肩，错车道，路肩宽50cm，按20cm厚水泥混凝土路面建设，宽度3.5米标准（含错车道）建设。</t>
  </si>
  <si>
    <t>通过项目的实施，改善交通条件，受益22户102人。</t>
  </si>
  <si>
    <t>拱洞乡龙令下寨屯松玉至努依屯道路硬化工程</t>
  </si>
  <si>
    <t>滚贝乡同心村</t>
  </si>
  <si>
    <t>屯级道路硬化1.808公里，主要为路基平整，路面硬化，路肩，错车道，路肩宽50cm，按20cm厚水泥混凝土路面建设，路面宽度3.5米标准（含错车道9个）建设。φ0.8m圆管涵21m/3道。</t>
  </si>
  <si>
    <t>通过项目的实施，改善交通条件，受益753户3217人。</t>
  </si>
  <si>
    <t>融水县怀宝镇九东村毛洞屯至龙岸镇大蒙村旧县屯联网路硬化工程</t>
  </si>
  <si>
    <t>道路硬化2.131公里，主要为路基平整，路面硬化，路肩，错车道，路肩宽50cm，按20cm厚水泥混凝土脸面建设，路面宽度4.5米标准（含错车道）建设。</t>
  </si>
  <si>
    <t>通过项目的实施，改善交通条件，受益289户1101人。</t>
  </si>
  <si>
    <t>滚贝乡同心村下头坪屯屯级道路硬化及挡土墙工程</t>
  </si>
  <si>
    <t>白云乡瑶口村</t>
  </si>
  <si>
    <t>屯级道路硬化0.8738公里，主要为路基平整，路面硬化，路肩，挡土墙，错车道，路肩宽50cm，按20cm厚水泥混凝土路面建设，路面宽度3.5米标准（含错车道）建设。毛石混凝土挡土墙建设851.39m³。</t>
  </si>
  <si>
    <t>通过项目的实施，改善交通条件，受益3户9人。</t>
  </si>
  <si>
    <t>融水县滚贝乡尧佐村甲台屯至归妈屯杉木基地产业路硬化工程</t>
  </si>
  <si>
    <t>和睦镇读楼村</t>
  </si>
  <si>
    <t>道路硬化2公里，主要为路基平整，路面硬化，路肩，错车道，按20cm水泥混凝土路面建设，路面宽度3.5米标准（含错车道），路肩宽50cm建设。φ1.0m圆管涵44m/6道，3.0X2.0m盖板涵一座。</t>
  </si>
  <si>
    <t>通过项目的实施，改善交通条件，受益246户968人。</t>
  </si>
  <si>
    <t>融水县白云乡瑶口村黑魁屯至甲报屯、不贺沟、寨中心到河边屯级道路硬化工程</t>
  </si>
  <si>
    <t>三防镇本洞村</t>
  </si>
  <si>
    <t>屯级道路硬化1.415公里，主要为路基平整，路面硬化，路肩，挡土墙，错车道，按20cm厚水泥混凝土路面建设，路面宽度3.5米标准（含错车道），路肩宽50cm建设。现浇混凝土排水沟（含盖板）21m³/15m，直径0.8m圆管涵一道。</t>
  </si>
  <si>
    <t>通过项目的实施，改善交通条件，受益566户2412人。</t>
  </si>
  <si>
    <t>融水县和睦镇读楼村高桥屯欧木桥头至三根松柏至竹棍车头路甘蔗基地产业路</t>
  </si>
  <si>
    <t>汪洞乡新合村</t>
  </si>
  <si>
    <t>道路硬化1.786公里，主要为路基平整，路面硬化，路肩，错车道，按20cm厚水泥混凝土路面建设，路面宽度3.5米标准（含错车道），路肩宽50cm建设。挡土墙工程63.8m³，圆管涵工程13m/2道。</t>
  </si>
  <si>
    <t>通过项目的实施，改善交通条件，受益778户2957人。</t>
  </si>
  <si>
    <t>融水县三防镇本洞村板料屯桥梁建设工程</t>
  </si>
  <si>
    <t>怀宝镇思英分场</t>
  </si>
  <si>
    <t>桥梁建设38.04米。建设C20片石混凝土挡土请1075.6m³，</t>
  </si>
  <si>
    <t>通过项目的实施，改善交通条件，受益914户3342人。</t>
  </si>
  <si>
    <t>2.5万/米</t>
  </si>
  <si>
    <t>融水县汪洞乡新合村达亮屯河堤挡土墙及桥梁工程</t>
  </si>
  <si>
    <t>滚贝乡三团村</t>
  </si>
  <si>
    <t>桥梁建设36.08米。建设C20片石混凝土挡土请3080m³，φ1.0m圆管涵14m/2道。</t>
  </si>
  <si>
    <t>通过项目的实施，改善交通条件，受益36户165人。</t>
  </si>
  <si>
    <t>（二）民宗局实施的基础设施</t>
  </si>
  <si>
    <t>大年乡大年村民族特色村寨基础设施工程（二期）</t>
  </si>
  <si>
    <t>大年乡大年村</t>
  </si>
  <si>
    <t>大年村扣寨屯连接二级路道路硬化长234米、宽8米、厚0.20米；挡土墙长66米、高7.7米、基础深2.8米，场地硬化、新建排水沟64米，原有排水沟增建盖板107米。</t>
  </si>
  <si>
    <t>大年村综合农贸市场连接二级路道路硬化，同心文化载体基础设施：挡土墙、场地硬化、排水沟盖板建设等。保护民族特色村，方便群众生产生活出行，涉及直接受益人口535户2080人。</t>
  </si>
  <si>
    <t>道路硬化补助60万元/公里、挡土墙补助500元/立方米</t>
  </si>
  <si>
    <t>滚贝乡吉羊村大云屯河口桥梁</t>
  </si>
  <si>
    <t>滚贝侗族乡吉羊村</t>
  </si>
  <si>
    <t>新建桥梁一座，硬化0.15公里，宽2米，长15米，厚30厘米。</t>
  </si>
  <si>
    <t>新建桥梁一座，硬化0.15公里，宽2米，长15米，厚30厘米。方便群众生产生活出行，涉及直接受益人口665户2717人。</t>
  </si>
  <si>
    <t>四荣乡江潭村滩头屯水毁桥梁重建工程</t>
  </si>
  <si>
    <t>四荣乡江潭村</t>
  </si>
  <si>
    <t>1.新建混凝土结构简体实心板桥一座。总长18米，宽5米，高8米，其中主跨长8米，桥两端各5米搭板。2.挡土墙72米，示警防护墩19个。其中2米高挡土墙36米，6米高挡土墙36米。</t>
  </si>
  <si>
    <t>1.新建混凝土结构简体实心板桥一座。总长18米，宽5米，高8米，其中主跨长8米，桥两端各5米搭板。2.挡土墙72米，示警防护墩19个。其中2米高挡土墙36米，6米高挡土墙36米。方便群众生产生活出行，涉及直接受益人口585户2382人。</t>
  </si>
  <si>
    <t>四荣乡九溪村九溪屯水毁项目修复工程</t>
  </si>
  <si>
    <t>四荣乡九溪村</t>
  </si>
  <si>
    <t>1.河道挡土墙50米；2.场地硬化；3.道路改造硬化。</t>
  </si>
  <si>
    <t>1.河道挡土墙50米；2.场地硬化；3.道路改造硬化。方便群众生产生活出行，涉及直接受益人口263户1296人。</t>
  </si>
  <si>
    <t>永乐镇下覃村农贸市场排污水沟建设工程</t>
  </si>
  <si>
    <t>永乐镇下覃村</t>
  </si>
  <si>
    <t>清理排污水沟自圩亭往西经南平庙再往北排出，共150米</t>
  </si>
  <si>
    <t>清理建设排污水沟150米，补齐民生短板，改善群众人居环境，受益群众3000余人。</t>
  </si>
  <si>
    <t>0.2万/米</t>
  </si>
  <si>
    <t>三防镇兴洞村小洋洞屯桥梁新建工程</t>
  </si>
  <si>
    <t>三防镇兴洞村</t>
  </si>
  <si>
    <t>新建桥梁一座，长30米、宽5米</t>
  </si>
  <si>
    <t>新建桥梁一座，长30米、宽5米，方便群众生产生活出行，涉及直接受益人口878户3665人。</t>
  </si>
  <si>
    <t>三防镇三联村群堂屯新建桥梁工程</t>
  </si>
  <si>
    <t>三防镇三联村</t>
  </si>
  <si>
    <t>新建桥梁一座，长20米、宽3.5米</t>
  </si>
  <si>
    <t>新建桥梁一座，长20米、宽3.5米，方便群众生产生活出行，涉及直接受益人口477户2083人。</t>
  </si>
  <si>
    <t>香粉乡中坪村毛坪屯广西民族特色村寨与乡村旅游融合发展试点村寨整体建设工程</t>
  </si>
  <si>
    <t>1.对景区进行建设，含排水沟，排水沟200米。
2.建设景区旅游步道300米。
3.景区人行桥2座，每座长30米，宽3米。</t>
  </si>
  <si>
    <t>提升景区旅游配套设施，增加集体经济收入，带动民族地区群众收入，涉及群众568户2161人。</t>
  </si>
  <si>
    <t>汪洞乡产儒村产最屯水稻产业基地灌溉水渠新建工程</t>
  </si>
  <si>
    <t>10米蓄水坝、2500米水渠，其中：1000米管、1500米三面光水渠（830米水渠维修、670米水渠新建）</t>
  </si>
  <si>
    <t>10米蓄水坝、2500米水渠，其中：1000米管、1500米三面光水渠（830米水渠维修、670米水渠新建），方便农民农田灌溉。涉及直接受益人口823户3134人。</t>
  </si>
  <si>
    <t>30万</t>
  </si>
  <si>
    <t>汪洞乡腾合村烟洞屯水稻产业基地灌溉水渠新建工程</t>
  </si>
  <si>
    <t>20米蓄水坝、水渠维修2.6公里</t>
  </si>
  <si>
    <t>20米蓄水坝、水渠维修2.6公里方便农民农田灌溉。涉及直接受益人口545户2051人。</t>
  </si>
  <si>
    <t>大年乡林浪村林浪屯至加多农田水稻产业基地灌溉水渠新建工程</t>
  </si>
  <si>
    <t>大年乡</t>
  </si>
  <si>
    <t>修建灌溉水渠2公里，三面光，高30cm、宽40c</t>
  </si>
  <si>
    <t>修建灌溉水渠2公里，三面光，高30cm、宽40c，方便农民农田灌溉。涉及直接受益人口443户2377人。</t>
  </si>
  <si>
    <t>40万</t>
  </si>
  <si>
    <t>大年乡吉格村归思屯至培树男农田水稻产业基地灌溉水渠新建工程</t>
  </si>
  <si>
    <t>修建灌溉水渠2.5公里，三面光，高30cm、宽40cm</t>
  </si>
  <si>
    <t>修建灌溉水渠2.5公里，三面光，高30cm、宽40cm方便农民农田灌溉。涉及直接受益人口475户2746人。</t>
  </si>
  <si>
    <t>50万</t>
  </si>
  <si>
    <t>大年乡归合村为零星至乌牙农田水稻产业基地灌溉水渠新建工程</t>
  </si>
  <si>
    <t>修建灌溉水渠4公里，三面光，高30cm、宽40cm</t>
  </si>
  <si>
    <t>修建灌溉水渠4公里，三面光，高30cm、宽40cm方便农民农田灌溉。涉及直接受益人口281户1278人。</t>
  </si>
  <si>
    <t>80万</t>
  </si>
  <si>
    <t>三防镇乃文村寨群屯农田灌溉水渠新建工程</t>
  </si>
  <si>
    <t>三防镇</t>
  </si>
  <si>
    <t>新建三面光农田灌溉水渠，长750米、宽0.8米、高0.6米</t>
  </si>
  <si>
    <t>新建三面光农田灌溉水渠，长750米、宽0.8米、高0.6米，方便农民农田灌溉，涉及直接受益人口735户2819人。</t>
  </si>
  <si>
    <t>26万</t>
  </si>
  <si>
    <t>三防镇兴洞村下邓洞屯农田灌溉水渠新建工程</t>
  </si>
  <si>
    <t>新建三面光农田灌溉水渠，长1200米、宽0.3米、高0.3米</t>
  </si>
  <si>
    <t>新建三面光农田灌溉水渠，长1200米、宽0.3米、高0.3米，方便农民农田灌溉，涉及直接受益人口878户3665人。</t>
  </si>
  <si>
    <t>48万</t>
  </si>
  <si>
    <t>（三）水利局实施的基础设施</t>
  </si>
  <si>
    <t>融水县和睦镇安塘村、古顶村高产水稻基地灌溉设施配套工程</t>
  </si>
  <si>
    <t>本工程共涉及安塘村的大山山塘、古顶村的培塘山塘和离洞山塘3座山塘水库，均是在原址上维修加固或重建：1、大山山塘，溢洪道、放水设施、维修扩建防汛抢险道路0.8km。2、培塘水库：重建溢洪道、放水设施、修整防汛抢险道路0.5km。离洞山塘：新建坝顶、维修防汛抢险道路1.4km、新建跨溢洪道交通桥板等。</t>
  </si>
  <si>
    <t>新建大坝总长度≥2.7公里；项目（工程）验收合格率≥100%；项目（工程）完成及时率≥100%；项目（工程）预算≤234.41万元；项目（工程）设计使用年限≥15年；受益人口满意度≥90%山塘除险加固，恢复灌溉功能，保障粮食安全</t>
  </si>
  <si>
    <t>177.52万元</t>
  </si>
  <si>
    <t>融水县融水镇东良村陆村屯水稻测产基地灌溉设施配套工程</t>
  </si>
  <si>
    <t>融水镇东良村</t>
  </si>
  <si>
    <t>融水镇东良村陆村屯水稻测产基地灌溉水源为酒饼湾山塘，建设内容：主坝新建上游坝坡土工膜防渗及混凝土面板护坡、副坝、放水设施、溢洪道修整防汛抢险道路0.25km，整个主坝坝区及近坝区附近进行白蚁防治</t>
  </si>
  <si>
    <t>修整防汛抢险道路≥0.25千米，项目（工程）验收合格率≥100%；项目（工程）完成及时率≥100%；项目（工程）预算≤98.74万元；项目（工程）设计使用年限≥15年；受益人口满意度≥90%；山塘除险加固，恢复灌溉功能，保障粮食安全</t>
  </si>
  <si>
    <t>77.64万元</t>
  </si>
  <si>
    <t>融水县永乐镇北高村水稻测产基地灌溉设施配套工程</t>
  </si>
  <si>
    <t>永乐镇北高村</t>
  </si>
  <si>
    <t>永乐镇北高村水稻测产基地灌溉主水源为地稿山塘，目前存在病险隐患，无法蓄水。本项目建设内容是对地稿山塘的坝体、溢洪道及防汛抢险道路等进行维修加固，以恢复灌溉功能。</t>
  </si>
  <si>
    <t>山塘除险加固，恢复灌溉功能，保障粮食安全</t>
  </si>
  <si>
    <t>88.67万元</t>
  </si>
  <si>
    <t>融水县融水镇麻洞屯乡村振兴产业园基础设施配套工程</t>
  </si>
  <si>
    <t>融水镇新国村</t>
  </si>
  <si>
    <t>本项目建设内容是新建一条排涝隧洞，总长82.0m，净宽1.6m，上、下游河沟清理疏浚170m。</t>
  </si>
  <si>
    <t>新建一条排涝隧洞≥82米，项目（工程）验收合格率≥100%；项目（工程）完成及时率≥100%；项目（工程）预算≤232.38万元；项目（工程）设计使用年限≥15年；受益人口满意度≥90%；提升园区防洪排涝能力，保障产业生产安全</t>
  </si>
  <si>
    <t>176.91万元</t>
  </si>
  <si>
    <t>融水县永乐镇北高村蒙村屯高产水稻基地灌溉设施配套工程</t>
  </si>
  <si>
    <t>对蒙村屯主要水稻基地的灌溉水渠进行三面光硬化，总长1600m。</t>
  </si>
  <si>
    <t>维修水渠数量≥1条1600米；项目（工程）验收合格率≥100%；项目（工程）完成及时率≥100%；项目（工程）预算≤82.36万元；项目（工程）设计使用年限≥15年；受益人口满意度≥90%</t>
  </si>
  <si>
    <t>67.23万元</t>
  </si>
  <si>
    <t>融水县永乐镇北高村、荣山村粮食甘蔗基地灌溉设施配套工程</t>
  </si>
  <si>
    <t>永乐镇</t>
  </si>
  <si>
    <t>本项目建设内容是维修木王水库灌区干渠2263m、支渠611m；新建盖板涵1处，长度共计6m；修复C25钢筋砼渡槽长90m，新建拦水坝1座等，以恢复灌区渠道灌溉功能。整个主坝坝区及近坝区附近进行白蚁防治。</t>
  </si>
  <si>
    <t>修复一条干渠≥22635米，支渠611米，项目（工程）验收合格率≥100%；项目（工程）完成及时率≥100%；项目（工程）预算≤573.5万元；项目（工程）设计使用年限≥15年；受益人口满意度≥90%；恢复水库灌区渠道灌溉功能，保障农业生产安全</t>
  </si>
  <si>
    <t>512.03万元</t>
  </si>
  <si>
    <t>（四）发改局实施的基础设施</t>
  </si>
  <si>
    <t>融水县汪洞乡新合村王洞屯河道治理工程</t>
  </si>
  <si>
    <t>新建C15埋石砼护岸挡墙总长940m</t>
  </si>
  <si>
    <t>该项目建成后，防止护坡被冲刷，保护护坡稳定，减免洪灾损失为目的建设，建成后，将保护大量的人口及农田，产生良好的经济效益。保护人口326人，农田75亩。</t>
  </si>
  <si>
    <t>（五）林业局实施的基础设施</t>
  </si>
  <si>
    <t>融水县国营怀宝林场滩头林区道路（NT3-JL1路段）硬化项目</t>
  </si>
  <si>
    <t>怀宝镇中寨村</t>
  </si>
  <si>
    <t>建设林区产业道路硬化0.62公里，硬化路面宽3.5m，厚0.2m。</t>
  </si>
  <si>
    <t>巩固提升完善林场林区路网基础设施建设，对森林资源形成管护网点，改善管护站点人员生产生活，对发展林下经济带动附近村屯脱贫户增加经济收入，有利于林区森林资源的保护和产业发展合理利用。</t>
  </si>
  <si>
    <t>（六）交通局实施的基础设施</t>
  </si>
  <si>
    <t>滚贝乡三团村孖斗通组路道路提升工程</t>
  </si>
  <si>
    <t>2024.1-2024.6</t>
  </si>
  <si>
    <t>屯级道路全长11.068公里，原路面宽3.5米，扩宽至4.5米，并在危险路段设置波形护栏及安全标志标牌等，路面结构层为：20cm水泥混凝土面层+15cmC25素混凝土调平层</t>
  </si>
  <si>
    <t>通过项目的实施，完成11.068公里路面扩宽工程，解决301人的出行难问题。</t>
  </si>
  <si>
    <t>55万/公里</t>
  </si>
  <si>
    <t>滚贝乡三团村归朵屯，瓦窑冲屯通组路道路提升工程</t>
  </si>
  <si>
    <t>屯级道路全长2.716公里，原路面宽3.5米，扩宽至4.5米，并在危险路段设置波形护栏及安全标志标牌等，路面结构层为：20cm水泥混凝土面层+15cmC25素混凝土调平层</t>
  </si>
  <si>
    <t>通过项目的实施，完成2.716公里路面扩宽工程，解决255人的出行难问题。</t>
  </si>
  <si>
    <t>怀宝镇盘荣村下坎三屯通组路道路提升工程</t>
  </si>
  <si>
    <t>怀宝镇盘荣村</t>
  </si>
  <si>
    <t>屯级道路全长2.888公里，原路面宽3.5米，扩宽至4.5米，并在危险路段设置波形护栏及安全标志标牌等，路面结构层为：20cm水泥混凝土面层+15cmC25素混凝土调平层</t>
  </si>
  <si>
    <t>通过项目的实施，完成2.888公里路面扩宽工程，解决354人的出行难问题。</t>
  </si>
  <si>
    <t>融水苗族自治县融水镇东良村梧村屯梧村至东良乡村道路通畅工程</t>
  </si>
  <si>
    <t>屯级道路全长5.74公里，原路面宽3.5米，扩宽至4.5米，路面结构层为：20cm水泥混凝土面层+15cmC25素混凝土调平层</t>
  </si>
  <si>
    <t>通过项目的实施，完成5.74公里路面扩宽工程，解决432人的出行难问题。</t>
  </si>
  <si>
    <t>滚贝乡同心村乌依大坪路边通组路道路提升工程</t>
  </si>
  <si>
    <t>屯级道路全长2.315公里，原路面宽3.5米，扩宽至4.5米，并在危险路段设置波形护栏及安全标志标牌等，路面结构层为：20cm水泥混凝土面层+15cmC25素混凝土调平层</t>
  </si>
  <si>
    <t>通过项目的实施，完成2.315公里路面扩宽工程，解决512人的出行难问题。</t>
  </si>
  <si>
    <t>滚贝乡同乐村加友屯通组路道路提升工程</t>
  </si>
  <si>
    <t>滚贝乡同乐村</t>
  </si>
  <si>
    <t>屯级道路全长2.349公里，原路面宽3.5米，扩宽至4.5米，并在危险路段设置波形护栏及安全标志标牌等，路面结构层为：20cm水泥混凝土面层+15cmC25素混凝土调平层</t>
  </si>
  <si>
    <t>通过项目的实施，完成2.349公里路面扩宽工程，解决260人的出行难问题。</t>
  </si>
  <si>
    <t>附件2-3</t>
  </si>
  <si>
    <t>融水苗族自治县统筹整合使用财政涉农资金（其他类）项目明细表</t>
  </si>
  <si>
    <t>四、其他类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</si>
</sst>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7">
    <font>
      <sz val="11"/>
      <color theme="1"/>
      <name val="宋体"/>
      <charset val="134"/>
      <scheme val="minor"/>
    </font>
    <font>
      <sz val="12"/>
      <color theme="1"/>
      <name val="宋体"/>
      <charset val="134"/>
      <scheme val="minor"/>
    </font>
    <font>
      <b/>
      <sz val="20"/>
      <color theme="1"/>
      <name val="宋体"/>
      <charset val="134"/>
      <scheme val="minor"/>
    </font>
    <font>
      <b/>
      <sz val="11"/>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sz val="11"/>
      <color rgb="FFFF0000"/>
      <name val="宋体"/>
      <charset val="134"/>
      <scheme val="minor"/>
    </font>
    <font>
      <sz val="11"/>
      <name val="宋体"/>
      <charset val="134"/>
      <scheme val="minor"/>
    </font>
    <font>
      <b/>
      <sz val="11"/>
      <name val="宋体"/>
      <charset val="134"/>
      <scheme val="minor"/>
    </font>
    <font>
      <sz val="10"/>
      <name val="宋体"/>
      <charset val="134"/>
    </font>
    <font>
      <sz val="10"/>
      <name val="宋体"/>
      <charset val="204"/>
    </font>
    <font>
      <sz val="10"/>
      <color rgb="FF000000"/>
      <name val="宋体"/>
      <charset val="204"/>
    </font>
    <font>
      <b/>
      <sz val="10"/>
      <name val="宋体"/>
      <charset val="134"/>
      <scheme val="minor"/>
    </font>
    <font>
      <sz val="10"/>
      <color theme="1"/>
      <name val="宋体"/>
      <charset val="134"/>
    </font>
    <font>
      <sz val="10"/>
      <name val="宋体"/>
      <charset val="0"/>
    </font>
    <font>
      <b/>
      <sz val="20"/>
      <name val="宋体"/>
      <charset val="134"/>
    </font>
    <font>
      <sz val="12"/>
      <name val="宋体"/>
      <charset val="134"/>
    </font>
    <font>
      <sz val="20"/>
      <name val="方正小标宋简体"/>
      <charset val="134"/>
    </font>
    <font>
      <b/>
      <sz val="11"/>
      <name val="宋体"/>
      <charset val="134"/>
    </font>
    <font>
      <b/>
      <sz val="1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9"/>
      <name val="宋体"/>
      <charset val="134"/>
    </font>
    <font>
      <sz val="12"/>
      <color indexed="8"/>
      <name val="宋体"/>
      <charset val="134"/>
    </font>
    <font>
      <sz val="10"/>
      <name val="Arial"/>
      <charset val="134"/>
    </font>
    <font>
      <sz val="11"/>
      <color indexed="8"/>
      <name val="Tahoma"/>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4" borderId="9" applyNumberFormat="0" applyAlignment="0" applyProtection="0">
      <alignment vertical="center"/>
    </xf>
    <xf numFmtId="0" fontId="31" fillId="5" borderId="10" applyNumberFormat="0" applyAlignment="0" applyProtection="0">
      <alignment vertical="center"/>
    </xf>
    <xf numFmtId="0" fontId="32" fillId="5" borderId="9" applyNumberFormat="0" applyAlignment="0" applyProtection="0">
      <alignment vertical="center"/>
    </xf>
    <xf numFmtId="0" fontId="33" fillId="6"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34" borderId="0" applyNumberFormat="0" applyBorder="0" applyAlignment="0" applyProtection="0">
      <alignment vertical="center"/>
    </xf>
    <xf numFmtId="0" fontId="42" fillId="0" borderId="0">
      <alignment vertical="center"/>
    </xf>
    <xf numFmtId="0" fontId="0" fillId="0" borderId="0">
      <alignment vertical="center"/>
    </xf>
    <xf numFmtId="0" fontId="43" fillId="0" borderId="0"/>
    <xf numFmtId="0" fontId="17" fillId="0" borderId="0">
      <alignment vertical="center"/>
    </xf>
    <xf numFmtId="0" fontId="17" fillId="0" borderId="0"/>
    <xf numFmtId="0" fontId="44" fillId="0" borderId="0"/>
    <xf numFmtId="0" fontId="45" fillId="0" borderId="0">
      <alignment vertical="center"/>
    </xf>
    <xf numFmtId="0" fontId="45" fillId="0" borderId="0"/>
    <xf numFmtId="0" fontId="46" fillId="0" borderId="0">
      <alignment vertical="center"/>
    </xf>
  </cellStyleXfs>
  <cellXfs count="113">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43" fontId="4"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43" fontId="6" fillId="0" borderId="3" xfId="0" applyNumberFormat="1" applyFont="1" applyBorder="1" applyAlignment="1">
      <alignment horizontal="center" vertical="center" wrapText="1"/>
    </xf>
    <xf numFmtId="0" fontId="0" fillId="0" borderId="0" xfId="0" applyFill="1" applyAlignment="1">
      <alignment vertical="center"/>
    </xf>
    <xf numFmtId="0" fontId="0"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5" fillId="0" borderId="0" xfId="0" applyFont="1" applyFill="1" applyAlignment="1">
      <alignment horizontal="center" vertical="center" wrapText="1"/>
    </xf>
    <xf numFmtId="0" fontId="0" fillId="0" borderId="0" xfId="0" applyFill="1" applyAlignment="1">
      <alignment horizontal="center" vertical="center" wrapText="1"/>
    </xf>
    <xf numFmtId="177" fontId="0"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0" fontId="12" fillId="0" borderId="3" xfId="0" applyFont="1" applyFill="1" applyBorder="1" applyAlignment="1">
      <alignment horizontal="left" vertical="center" wrapText="1"/>
    </xf>
    <xf numFmtId="0" fontId="10" fillId="0" borderId="3" xfId="0" applyNumberFormat="1" applyFont="1" applyFill="1" applyBorder="1" applyAlignment="1">
      <alignment horizontal="center" vertical="center" wrapText="1"/>
    </xf>
    <xf numFmtId="177" fontId="0" fillId="0" borderId="0" xfId="1" applyNumberFormat="1" applyFont="1" applyFill="1" applyAlignment="1">
      <alignment horizontal="center" vertical="center" wrapText="1"/>
    </xf>
    <xf numFmtId="177" fontId="3" fillId="0" borderId="0" xfId="1" applyNumberFormat="1" applyFont="1" applyFill="1" applyBorder="1" applyAlignment="1">
      <alignment horizontal="center" vertical="center" wrapText="1"/>
    </xf>
    <xf numFmtId="177" fontId="9" fillId="0" borderId="3" xfId="1" applyNumberFormat="1" applyFont="1" applyFill="1" applyBorder="1" applyAlignment="1">
      <alignment horizontal="center" vertical="center" wrapText="1"/>
    </xf>
    <xf numFmtId="43" fontId="9" fillId="0" borderId="3" xfId="1" applyFont="1" applyFill="1" applyBorder="1" applyAlignment="1">
      <alignment horizontal="right" vertical="center" wrapText="1"/>
    </xf>
    <xf numFmtId="43" fontId="10" fillId="0" borderId="3" xfId="1" applyNumberFormat="1" applyFont="1" applyFill="1" applyBorder="1" applyAlignment="1">
      <alignment horizontal="center" vertical="center" wrapText="1"/>
    </xf>
    <xf numFmtId="43" fontId="10" fillId="0" borderId="3" xfId="1" applyNumberFormat="1" applyFont="1" applyFill="1" applyBorder="1" applyAlignment="1">
      <alignment vertical="center" wrapText="1"/>
    </xf>
    <xf numFmtId="0" fontId="10" fillId="0" borderId="3" xfId="1" applyNumberFormat="1" applyFont="1" applyFill="1" applyBorder="1" applyAlignment="1">
      <alignment vertical="center" wrapText="1"/>
    </xf>
    <xf numFmtId="0" fontId="0" fillId="0" borderId="0" xfId="0" applyFont="1" applyFill="1" applyBorder="1" applyAlignment="1">
      <alignment horizontal="left"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43" fontId="0" fillId="0" borderId="0" xfId="1" applyFont="1" applyFill="1" applyAlignment="1">
      <alignment horizontal="center" vertical="center" wrapText="1"/>
    </xf>
    <xf numFmtId="0" fontId="2" fillId="0" borderId="0" xfId="0" applyFont="1" applyFill="1" applyAlignment="1">
      <alignment horizontal="center" vertical="center" wrapText="1"/>
    </xf>
    <xf numFmtId="31" fontId="9"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43" fontId="3" fillId="0" borderId="0" xfId="1" applyFont="1" applyFill="1" applyBorder="1" applyAlignment="1">
      <alignment horizontal="center" vertical="center" wrapText="1"/>
    </xf>
    <xf numFmtId="0" fontId="13" fillId="0" borderId="3" xfId="0" applyFont="1" applyFill="1" applyBorder="1" applyAlignment="1">
      <alignment horizontal="center" vertical="center" wrapText="1"/>
    </xf>
    <xf numFmtId="43" fontId="9" fillId="0" borderId="3" xfId="1" applyFont="1" applyFill="1" applyBorder="1" applyAlignment="1">
      <alignment horizontal="center" vertical="center" wrapText="1"/>
    </xf>
    <xf numFmtId="43" fontId="5" fillId="0" borderId="3" xfId="0" applyNumberFormat="1" applyFont="1" applyFill="1" applyBorder="1" applyAlignment="1">
      <alignment horizontal="right" vertical="center" wrapText="1"/>
    </xf>
    <xf numFmtId="0" fontId="14" fillId="0" borderId="3" xfId="0" applyFont="1" applyBorder="1">
      <alignment vertical="center"/>
    </xf>
    <xf numFmtId="0" fontId="6"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43" fontId="6" fillId="0" borderId="3" xfId="0" applyNumberFormat="1" applyFont="1" applyFill="1" applyBorder="1" applyAlignment="1">
      <alignment horizontal="right" vertical="center" wrapText="1"/>
    </xf>
    <xf numFmtId="0" fontId="9" fillId="0" borderId="0" xfId="0" applyFont="1">
      <alignment vertical="center"/>
    </xf>
    <xf numFmtId="0" fontId="6" fillId="0" borderId="0" xfId="0" applyFont="1" applyFill="1">
      <alignment vertical="center"/>
    </xf>
    <xf numFmtId="0" fontId="13"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Fill="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xf>
    <xf numFmtId="0" fontId="17" fillId="0" borderId="0" xfId="0" applyFont="1" applyFill="1" applyBorder="1" applyAlignment="1">
      <alignment horizontal="center" vertical="center"/>
    </xf>
    <xf numFmtId="0" fontId="17" fillId="0" borderId="0" xfId="0" applyFont="1" applyFill="1" applyBorder="1" applyAlignment="1">
      <alignment horizontal="left"/>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8" fillId="0" borderId="0" xfId="0" applyFont="1" applyFill="1" applyBorder="1" applyAlignment="1">
      <alignment horizontal="left"/>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1" xfId="0" applyFont="1" applyFill="1" applyBorder="1" applyAlignment="1">
      <alignment horizontal="left" vertical="center"/>
    </xf>
    <xf numFmtId="0" fontId="19" fillId="0"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21" fillId="0" borderId="3" xfId="0" applyFont="1" applyFill="1" applyBorder="1" applyAlignment="1">
      <alignment horizontal="left" vertical="center" wrapText="1"/>
    </xf>
    <xf numFmtId="0" fontId="6" fillId="0" borderId="3" xfId="51" applyFont="1" applyFill="1" applyBorder="1" applyAlignment="1">
      <alignment horizontal="left" vertical="center" wrapText="1"/>
    </xf>
    <xf numFmtId="10"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0" fontId="6" fillId="0" borderId="3" xfId="0" applyFont="1" applyFill="1" applyBorder="1" applyAlignment="1">
      <alignment vertical="center" wrapText="1"/>
    </xf>
    <xf numFmtId="43" fontId="13" fillId="0" borderId="3" xfId="0" applyNumberFormat="1" applyFont="1" applyFill="1" applyBorder="1" applyAlignment="1">
      <alignment horizontal="center" vertical="center" wrapText="1"/>
    </xf>
    <xf numFmtId="43" fontId="6" fillId="0" borderId="3" xfId="0" applyNumberFormat="1" applyFont="1" applyFill="1" applyBorder="1" applyAlignment="1">
      <alignment horizontal="center" vertical="center" wrapText="1"/>
    </xf>
    <xf numFmtId="43" fontId="5" fillId="0" borderId="3" xfId="0" applyNumberFormat="1" applyFont="1" applyBorder="1" applyAlignment="1">
      <alignment horizontal="center" vertical="center"/>
    </xf>
    <xf numFmtId="176" fontId="13" fillId="0" borderId="3" xfId="0" applyNumberFormat="1" applyFont="1" applyFill="1" applyBorder="1" applyAlignment="1">
      <alignment horizontal="center" vertical="center" wrapText="1"/>
    </xf>
    <xf numFmtId="9" fontId="6" fillId="0" borderId="0" xfId="0" applyNumberFormat="1" applyFont="1">
      <alignment vertical="center"/>
    </xf>
    <xf numFmtId="43" fontId="6" fillId="0" borderId="3" xfId="0" applyNumberFormat="1" applyFont="1" applyBorder="1">
      <alignment vertical="center"/>
    </xf>
    <xf numFmtId="43" fontId="6" fillId="0" borderId="3" xfId="0" applyNumberFormat="1" applyFont="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3 45 2" xfId="49"/>
    <cellStyle name="常规 6" xfId="50"/>
    <cellStyle name="常规 8" xfId="51"/>
    <cellStyle name="常规_2004年部门预算上报表" xfId="52"/>
    <cellStyle name="常规 16" xfId="53"/>
    <cellStyle name="常规 3 3" xfId="54"/>
    <cellStyle name="常规 13" xfId="55"/>
    <cellStyle name="样式 1" xfId="56"/>
    <cellStyle name="常规_以工代赈项目备案表" xfId="57"/>
    <cellStyle name="常规 41" xfId="58"/>
  </cellStyles>
  <dxfs count="1">
    <dxf>
      <fill>
        <patternFill patternType="solid">
          <bgColor rgb="FFFF9900"/>
        </patternFill>
      </fill>
    </dxf>
  </dxfs>
  <tableStyles count="0" defaultTableStyle="TableStyleMedium2" defaultPivotStyle="PivotStyleLight16"/>
  <colors>
    <mruColors>
      <color rgb="00FFFFFF"/>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workbookViewId="0">
      <pane ySplit="6" topLeftCell="A10" activePane="bottomLeft" state="frozen"/>
      <selection/>
      <selection pane="bottomLeft" activeCell="L15" sqref="L15"/>
    </sheetView>
  </sheetViews>
  <sheetFormatPr defaultColWidth="9" defaultRowHeight="13.5"/>
  <cols>
    <col min="1" max="1" width="9.5" style="76" customWidth="1"/>
    <col min="2" max="2" width="22.25" style="77" customWidth="1"/>
    <col min="3" max="3" width="12.25" style="77" customWidth="1"/>
    <col min="4" max="4" width="9.38333333333333" style="77" customWidth="1"/>
    <col min="5" max="5" width="14.8916666666667" style="77" customWidth="1"/>
    <col min="6" max="6" width="33.5" style="78" customWidth="1"/>
    <col min="7" max="7" width="17.5" style="78" customWidth="1"/>
    <col min="8" max="8" width="30" style="78" customWidth="1"/>
    <col min="9" max="9" width="11.6333333333333" style="79" customWidth="1"/>
    <col min="10" max="10" width="12.6333333333333" style="77" customWidth="1"/>
    <col min="11" max="12" width="11.5" style="77" customWidth="1"/>
    <col min="13" max="13" width="11.8833333333333" style="77" customWidth="1"/>
    <col min="14" max="16" width="10.3666666666667" style="76"/>
    <col min="17" max="16384" width="9" style="76"/>
  </cols>
  <sheetData>
    <row r="1" ht="23.25" customHeight="1" spans="1:13">
      <c r="A1" s="80" t="s">
        <v>0</v>
      </c>
      <c r="B1" s="80"/>
      <c r="C1" s="81"/>
      <c r="D1" s="81"/>
      <c r="E1" s="82"/>
      <c r="F1" s="83"/>
      <c r="G1" s="83"/>
      <c r="H1" s="83"/>
      <c r="I1" s="81"/>
      <c r="J1" s="81"/>
      <c r="K1" s="81"/>
      <c r="L1" s="81"/>
      <c r="M1" s="81"/>
    </row>
    <row r="2" ht="27" spans="1:13">
      <c r="A2" s="84" t="s">
        <v>1</v>
      </c>
      <c r="B2" s="84"/>
      <c r="C2" s="84"/>
      <c r="D2" s="84"/>
      <c r="E2" s="85"/>
      <c r="F2" s="86"/>
      <c r="G2" s="86"/>
      <c r="H2" s="86"/>
      <c r="I2" s="84"/>
      <c r="J2" s="84"/>
      <c r="K2" s="84"/>
      <c r="L2" s="84"/>
      <c r="M2" s="84"/>
    </row>
    <row r="3" ht="28.5" customHeight="1" spans="1:13">
      <c r="A3" s="87" t="s">
        <v>2</v>
      </c>
      <c r="B3" s="87"/>
      <c r="C3" s="88"/>
      <c r="D3" s="88"/>
      <c r="E3" s="88"/>
      <c r="F3" s="89"/>
      <c r="G3" s="88" t="s">
        <v>3</v>
      </c>
      <c r="H3" s="88"/>
      <c r="I3" s="88"/>
      <c r="J3" s="88" t="s">
        <v>4</v>
      </c>
      <c r="K3" s="88"/>
      <c r="L3" s="88"/>
      <c r="M3" s="88"/>
    </row>
    <row r="4" ht="22.5" customHeight="1" spans="1:13">
      <c r="A4" s="90" t="s">
        <v>5</v>
      </c>
      <c r="B4" s="90" t="s">
        <v>6</v>
      </c>
      <c r="C4" s="90" t="s">
        <v>7</v>
      </c>
      <c r="D4" s="90" t="s">
        <v>8</v>
      </c>
      <c r="E4" s="90" t="s">
        <v>9</v>
      </c>
      <c r="F4" s="90" t="s">
        <v>10</v>
      </c>
      <c r="G4" s="91" t="s">
        <v>11</v>
      </c>
      <c r="H4" s="90" t="s">
        <v>12</v>
      </c>
      <c r="I4" s="90" t="s">
        <v>13</v>
      </c>
      <c r="J4" s="90" t="s">
        <v>14</v>
      </c>
      <c r="K4" s="90"/>
      <c r="L4" s="90"/>
      <c r="M4" s="90"/>
    </row>
    <row r="5" ht="16" customHeight="1" spans="1:13">
      <c r="A5" s="90"/>
      <c r="B5" s="90"/>
      <c r="C5" s="90"/>
      <c r="D5" s="90"/>
      <c r="E5" s="90"/>
      <c r="F5" s="90"/>
      <c r="G5" s="91"/>
      <c r="H5" s="90"/>
      <c r="I5" s="90"/>
      <c r="J5" s="90" t="s">
        <v>15</v>
      </c>
      <c r="K5" s="90" t="s">
        <v>16</v>
      </c>
      <c r="L5" s="90"/>
      <c r="M5" s="90"/>
    </row>
    <row r="6" ht="18" customHeight="1" spans="1:13">
      <c r="A6" s="90"/>
      <c r="B6" s="90"/>
      <c r="C6" s="90"/>
      <c r="D6" s="90"/>
      <c r="E6" s="90"/>
      <c r="F6" s="90"/>
      <c r="G6" s="91"/>
      <c r="H6" s="90"/>
      <c r="I6" s="90"/>
      <c r="J6" s="90"/>
      <c r="K6" s="90" t="s">
        <v>17</v>
      </c>
      <c r="L6" s="90" t="s">
        <v>18</v>
      </c>
      <c r="M6" s="90" t="s">
        <v>19</v>
      </c>
    </row>
    <row r="7" s="72" customFormat="1" ht="22" customHeight="1" spans="1:13">
      <c r="A7" s="92" t="s">
        <v>20</v>
      </c>
      <c r="B7" s="65"/>
      <c r="C7" s="65"/>
      <c r="D7" s="65"/>
      <c r="E7" s="65"/>
      <c r="F7" s="93"/>
      <c r="G7" s="94"/>
      <c r="H7" s="93"/>
      <c r="I7" s="106">
        <f>K7</f>
        <v>47157.51</v>
      </c>
      <c r="J7" s="65"/>
      <c r="K7" s="106">
        <f>L7+M7</f>
        <v>47157.51</v>
      </c>
      <c r="L7" s="106">
        <f>L8+L12+L19</f>
        <v>32048.41</v>
      </c>
      <c r="M7" s="106">
        <f>M8+M12+M19</f>
        <v>15109.1</v>
      </c>
    </row>
    <row r="8" ht="23" customHeight="1" spans="1:13">
      <c r="A8" s="95" t="s">
        <v>21</v>
      </c>
      <c r="B8" s="65" t="s">
        <v>17</v>
      </c>
      <c r="C8" s="65"/>
      <c r="D8" s="65"/>
      <c r="E8" s="65"/>
      <c r="F8" s="93"/>
      <c r="G8" s="93"/>
      <c r="H8" s="93"/>
      <c r="I8" s="106">
        <f t="shared" ref="I8:M8" si="0">SUM(I9:I11)</f>
        <v>27830</v>
      </c>
      <c r="J8" s="65"/>
      <c r="K8" s="106">
        <f t="shared" si="0"/>
        <v>27830</v>
      </c>
      <c r="L8" s="106">
        <f t="shared" si="0"/>
        <v>18395</v>
      </c>
      <c r="M8" s="106">
        <f t="shared" si="0"/>
        <v>9435</v>
      </c>
    </row>
    <row r="9" customFormat="1" ht="48" customHeight="1" spans="1:13">
      <c r="A9" s="96"/>
      <c r="B9" s="69" t="s">
        <v>22</v>
      </c>
      <c r="C9" s="19" t="s">
        <v>23</v>
      </c>
      <c r="D9" s="20" t="s">
        <v>24</v>
      </c>
      <c r="E9" s="20" t="s">
        <v>25</v>
      </c>
      <c r="F9" s="20" t="s">
        <v>26</v>
      </c>
      <c r="G9" s="19" t="s">
        <v>27</v>
      </c>
      <c r="H9" s="19" t="s">
        <v>28</v>
      </c>
      <c r="I9" s="107">
        <f>K9</f>
        <v>5680</v>
      </c>
      <c r="J9" s="20" t="s">
        <v>29</v>
      </c>
      <c r="K9" s="107">
        <f t="shared" ref="K9:K18" si="1">L9+M9</f>
        <v>5680</v>
      </c>
      <c r="L9" s="108">
        <v>5680</v>
      </c>
      <c r="M9" s="108"/>
    </row>
    <row r="10" s="73" customFormat="1" ht="62" customHeight="1" spans="1:13">
      <c r="A10" s="96"/>
      <c r="B10" s="69" t="s">
        <v>30</v>
      </c>
      <c r="C10" s="20" t="s">
        <v>31</v>
      </c>
      <c r="D10" s="20" t="s">
        <v>32</v>
      </c>
      <c r="E10" s="20" t="s">
        <v>33</v>
      </c>
      <c r="F10" s="20" t="s">
        <v>34</v>
      </c>
      <c r="G10" s="19" t="s">
        <v>35</v>
      </c>
      <c r="H10" s="19" t="s">
        <v>36</v>
      </c>
      <c r="I10" s="107">
        <f>K10</f>
        <v>15100</v>
      </c>
      <c r="J10" s="20" t="s">
        <v>29</v>
      </c>
      <c r="K10" s="107">
        <f t="shared" si="1"/>
        <v>15100</v>
      </c>
      <c r="L10" s="107">
        <v>7200</v>
      </c>
      <c r="M10" s="107">
        <v>7900</v>
      </c>
    </row>
    <row r="11" s="73" customFormat="1" ht="60" customHeight="1" spans="1:13">
      <c r="A11" s="96"/>
      <c r="B11" s="69" t="s">
        <v>37</v>
      </c>
      <c r="C11" s="20" t="s">
        <v>38</v>
      </c>
      <c r="D11" s="20" t="s">
        <v>32</v>
      </c>
      <c r="E11" s="20" t="s">
        <v>39</v>
      </c>
      <c r="F11" s="20" t="s">
        <v>40</v>
      </c>
      <c r="G11" s="19" t="s">
        <v>41</v>
      </c>
      <c r="H11" s="19" t="s">
        <v>42</v>
      </c>
      <c r="I11" s="107">
        <f>K11</f>
        <v>7050</v>
      </c>
      <c r="J11" s="20" t="s">
        <v>29</v>
      </c>
      <c r="K11" s="107">
        <f t="shared" si="1"/>
        <v>7050</v>
      </c>
      <c r="L11" s="107">
        <v>5515</v>
      </c>
      <c r="M11" s="107">
        <v>1535</v>
      </c>
    </row>
    <row r="12" s="74" customFormat="1" ht="24" customHeight="1" spans="1:13">
      <c r="A12" s="95" t="s">
        <v>43</v>
      </c>
      <c r="B12" s="97" t="s">
        <v>17</v>
      </c>
      <c r="C12" s="97"/>
      <c r="D12" s="97"/>
      <c r="E12" s="97"/>
      <c r="F12" s="93"/>
      <c r="G12" s="93"/>
      <c r="H12" s="98"/>
      <c r="I12" s="106">
        <f>SUM(I13:I18)</f>
        <v>8030</v>
      </c>
      <c r="J12" s="109"/>
      <c r="K12" s="106">
        <f>SUM(K13:K18)</f>
        <v>8030</v>
      </c>
      <c r="L12" s="106">
        <f>SUM(L13:L18)</f>
        <v>5955</v>
      </c>
      <c r="M12" s="106">
        <f>SUM(M13:M18)</f>
        <v>2075</v>
      </c>
    </row>
    <row r="13" s="75" customFormat="1" ht="38" customHeight="1" spans="1:13">
      <c r="A13" s="96"/>
      <c r="B13" s="69" t="s">
        <v>44</v>
      </c>
      <c r="C13" s="20" t="s">
        <v>45</v>
      </c>
      <c r="D13" s="20" t="s">
        <v>32</v>
      </c>
      <c r="E13" s="20" t="s">
        <v>46</v>
      </c>
      <c r="F13" s="20" t="s">
        <v>47</v>
      </c>
      <c r="G13" s="19" t="s">
        <v>41</v>
      </c>
      <c r="H13" s="19" t="s">
        <v>48</v>
      </c>
      <c r="I13" s="107">
        <f t="shared" ref="I13:I18" si="2">K13</f>
        <v>5040</v>
      </c>
      <c r="J13" s="20" t="s">
        <v>29</v>
      </c>
      <c r="K13" s="107">
        <f t="shared" si="1"/>
        <v>5040</v>
      </c>
      <c r="L13" s="107">
        <v>3045</v>
      </c>
      <c r="M13" s="107">
        <v>1995</v>
      </c>
    </row>
    <row r="14" s="73" customFormat="1" ht="38" customHeight="1" spans="1:13">
      <c r="A14" s="96"/>
      <c r="B14" s="19" t="s">
        <v>49</v>
      </c>
      <c r="C14" s="20" t="s">
        <v>50</v>
      </c>
      <c r="D14" s="20" t="s">
        <v>32</v>
      </c>
      <c r="E14" s="20" t="s">
        <v>51</v>
      </c>
      <c r="F14" s="20" t="s">
        <v>52</v>
      </c>
      <c r="G14" s="19" t="s">
        <v>41</v>
      </c>
      <c r="H14" s="20" t="s">
        <v>53</v>
      </c>
      <c r="I14" s="107">
        <f t="shared" si="2"/>
        <v>1185</v>
      </c>
      <c r="J14" s="20" t="s">
        <v>29</v>
      </c>
      <c r="K14" s="107">
        <f t="shared" si="1"/>
        <v>1185</v>
      </c>
      <c r="L14" s="107">
        <v>1185</v>
      </c>
      <c r="M14" s="107"/>
    </row>
    <row r="15" s="75" customFormat="1" ht="39" customHeight="1" spans="1:13">
      <c r="A15" s="96"/>
      <c r="B15" s="19" t="s">
        <v>54</v>
      </c>
      <c r="C15" s="20" t="s">
        <v>55</v>
      </c>
      <c r="D15" s="20" t="s">
        <v>32</v>
      </c>
      <c r="E15" s="20" t="s">
        <v>56</v>
      </c>
      <c r="F15" s="20" t="s">
        <v>57</v>
      </c>
      <c r="G15" s="19" t="s">
        <v>41</v>
      </c>
      <c r="H15" s="19" t="s">
        <v>58</v>
      </c>
      <c r="I15" s="107">
        <f t="shared" si="2"/>
        <v>1100</v>
      </c>
      <c r="J15" s="20" t="s">
        <v>29</v>
      </c>
      <c r="K15" s="107">
        <f t="shared" si="1"/>
        <v>1100</v>
      </c>
      <c r="L15" s="107">
        <v>1100</v>
      </c>
      <c r="M15" s="107"/>
    </row>
    <row r="16" s="75" customFormat="1" ht="43" customHeight="1" spans="1:13">
      <c r="A16" s="96"/>
      <c r="B16" s="19" t="s">
        <v>59</v>
      </c>
      <c r="C16" s="20" t="s">
        <v>60</v>
      </c>
      <c r="D16" s="20" t="s">
        <v>32</v>
      </c>
      <c r="E16" s="20" t="s">
        <v>61</v>
      </c>
      <c r="F16" s="20" t="s">
        <v>62</v>
      </c>
      <c r="G16" s="19" t="s">
        <v>41</v>
      </c>
      <c r="H16" s="19" t="s">
        <v>63</v>
      </c>
      <c r="I16" s="107">
        <f t="shared" si="2"/>
        <v>190</v>
      </c>
      <c r="J16" s="20" t="s">
        <v>29</v>
      </c>
      <c r="K16" s="107">
        <f t="shared" si="1"/>
        <v>190</v>
      </c>
      <c r="L16" s="107">
        <v>190</v>
      </c>
      <c r="M16" s="107"/>
    </row>
    <row r="17" s="75" customFormat="1" ht="34" customHeight="1" spans="1:13">
      <c r="A17" s="96"/>
      <c r="B17" s="19" t="s">
        <v>64</v>
      </c>
      <c r="C17" s="20" t="s">
        <v>65</v>
      </c>
      <c r="D17" s="20" t="s">
        <v>32</v>
      </c>
      <c r="E17" s="20" t="s">
        <v>66</v>
      </c>
      <c r="F17" s="20" t="s">
        <v>67</v>
      </c>
      <c r="G17" s="19" t="s">
        <v>41</v>
      </c>
      <c r="H17" s="40" t="s">
        <v>68</v>
      </c>
      <c r="I17" s="107">
        <f t="shared" si="2"/>
        <v>35</v>
      </c>
      <c r="J17" s="20" t="s">
        <v>29</v>
      </c>
      <c r="K17" s="107">
        <f t="shared" si="1"/>
        <v>35</v>
      </c>
      <c r="L17" s="107">
        <v>35</v>
      </c>
      <c r="M17" s="107"/>
    </row>
    <row r="18" s="75" customFormat="1" ht="39" customHeight="1" spans="1:13">
      <c r="A18" s="96"/>
      <c r="B18" s="19" t="s">
        <v>69</v>
      </c>
      <c r="C18" s="20" t="s">
        <v>70</v>
      </c>
      <c r="D18" s="20" t="s">
        <v>32</v>
      </c>
      <c r="E18" s="20" t="s">
        <v>71</v>
      </c>
      <c r="F18" s="20" t="s">
        <v>72</v>
      </c>
      <c r="G18" s="19" t="s">
        <v>41</v>
      </c>
      <c r="H18" s="19" t="s">
        <v>73</v>
      </c>
      <c r="I18" s="107">
        <f t="shared" si="2"/>
        <v>480</v>
      </c>
      <c r="J18" s="20" t="s">
        <v>29</v>
      </c>
      <c r="K18" s="107">
        <f t="shared" si="1"/>
        <v>480</v>
      </c>
      <c r="L18" s="107">
        <v>400</v>
      </c>
      <c r="M18" s="107">
        <v>80</v>
      </c>
    </row>
    <row r="19" s="74" customFormat="1" ht="25" customHeight="1" spans="1:13">
      <c r="A19" s="95" t="s">
        <v>74</v>
      </c>
      <c r="B19" s="93" t="s">
        <v>17</v>
      </c>
      <c r="C19" s="65"/>
      <c r="D19" s="65"/>
      <c r="E19" s="65"/>
      <c r="F19" s="93"/>
      <c r="G19" s="93"/>
      <c r="H19" s="93"/>
      <c r="I19" s="106">
        <f>SUM(I20:I28)</f>
        <v>11297.51</v>
      </c>
      <c r="J19" s="109"/>
      <c r="K19" s="106">
        <f>SUM(K20:K28)</f>
        <v>11297.51</v>
      </c>
      <c r="L19" s="106">
        <f>SUM(L20:L28)</f>
        <v>7698.41</v>
      </c>
      <c r="M19" s="106">
        <f>SUM(M20:M28)</f>
        <v>3599.1</v>
      </c>
    </row>
    <row r="20" s="75" customFormat="1" ht="104" customHeight="1" spans="1:13">
      <c r="A20" s="96"/>
      <c r="B20" s="19" t="s">
        <v>75</v>
      </c>
      <c r="C20" s="20" t="s">
        <v>45</v>
      </c>
      <c r="D20" s="20" t="s">
        <v>32</v>
      </c>
      <c r="E20" s="19" t="s">
        <v>76</v>
      </c>
      <c r="F20" s="21" t="s">
        <v>77</v>
      </c>
      <c r="G20" s="19" t="s">
        <v>78</v>
      </c>
      <c r="H20" s="22" t="s">
        <v>79</v>
      </c>
      <c r="I20" s="107">
        <f t="shared" ref="I20:I28" si="3">K20</f>
        <v>2000</v>
      </c>
      <c r="J20" s="20" t="s">
        <v>29</v>
      </c>
      <c r="K20" s="107">
        <f t="shared" ref="K20:K28" si="4">L20+M20</f>
        <v>2000</v>
      </c>
      <c r="L20" s="107">
        <v>1000</v>
      </c>
      <c r="M20" s="107">
        <v>1000</v>
      </c>
    </row>
    <row r="21" s="75" customFormat="1" ht="46" customHeight="1" spans="1:13">
      <c r="A21" s="96"/>
      <c r="B21" s="19" t="s">
        <v>80</v>
      </c>
      <c r="C21" s="20" t="s">
        <v>45</v>
      </c>
      <c r="D21" s="20" t="s">
        <v>32</v>
      </c>
      <c r="E21" s="19" t="s">
        <v>76</v>
      </c>
      <c r="F21" s="21" t="s">
        <v>81</v>
      </c>
      <c r="G21" s="19" t="s">
        <v>82</v>
      </c>
      <c r="H21" s="22" t="s">
        <v>83</v>
      </c>
      <c r="I21" s="107">
        <f t="shared" si="3"/>
        <v>471.6</v>
      </c>
      <c r="J21" s="20" t="s">
        <v>29</v>
      </c>
      <c r="K21" s="107">
        <f t="shared" si="4"/>
        <v>471.6</v>
      </c>
      <c r="L21" s="107">
        <v>328.5</v>
      </c>
      <c r="M21" s="107">
        <v>143.1</v>
      </c>
    </row>
    <row r="22" s="75" customFormat="1" ht="48" customHeight="1" spans="1:14">
      <c r="A22" s="96"/>
      <c r="B22" s="19" t="s">
        <v>84</v>
      </c>
      <c r="C22" s="20" t="s">
        <v>45</v>
      </c>
      <c r="D22" s="20" t="s">
        <v>32</v>
      </c>
      <c r="E22" s="19" t="s">
        <v>85</v>
      </c>
      <c r="F22" s="22" t="s">
        <v>86</v>
      </c>
      <c r="G22" s="22" t="s">
        <v>87</v>
      </c>
      <c r="H22" s="22" t="s">
        <v>88</v>
      </c>
      <c r="I22" s="107">
        <f t="shared" si="3"/>
        <v>836</v>
      </c>
      <c r="J22" s="20" t="s">
        <v>29</v>
      </c>
      <c r="K22" s="107">
        <f t="shared" si="4"/>
        <v>836</v>
      </c>
      <c r="L22" s="107"/>
      <c r="M22" s="107">
        <v>836</v>
      </c>
      <c r="N22" s="110"/>
    </row>
    <row r="23" s="75" customFormat="1" ht="75" customHeight="1" spans="1:14">
      <c r="A23" s="96"/>
      <c r="B23" s="19" t="s">
        <v>89</v>
      </c>
      <c r="C23" s="20" t="s">
        <v>45</v>
      </c>
      <c r="D23" s="20" t="s">
        <v>32</v>
      </c>
      <c r="E23" s="19" t="s">
        <v>85</v>
      </c>
      <c r="F23" s="22" t="s">
        <v>90</v>
      </c>
      <c r="G23" s="22" t="s">
        <v>91</v>
      </c>
      <c r="H23" s="22" t="s">
        <v>92</v>
      </c>
      <c r="I23" s="107">
        <f t="shared" si="3"/>
        <v>5500</v>
      </c>
      <c r="J23" s="20" t="s">
        <v>29</v>
      </c>
      <c r="K23" s="107">
        <f t="shared" si="4"/>
        <v>5500</v>
      </c>
      <c r="L23" s="107">
        <v>5500</v>
      </c>
      <c r="M23" s="107"/>
      <c r="N23" s="110"/>
    </row>
    <row r="24" s="75" customFormat="1" ht="78" customHeight="1" spans="1:13">
      <c r="A24" s="96"/>
      <c r="B24" s="19" t="s">
        <v>93</v>
      </c>
      <c r="C24" s="20" t="s">
        <v>45</v>
      </c>
      <c r="D24" s="20" t="s">
        <v>32</v>
      </c>
      <c r="E24" s="19" t="s">
        <v>85</v>
      </c>
      <c r="F24" s="99" t="s">
        <v>94</v>
      </c>
      <c r="G24" s="100" t="s">
        <v>95</v>
      </c>
      <c r="H24" s="22" t="s">
        <v>96</v>
      </c>
      <c r="I24" s="107">
        <f t="shared" si="3"/>
        <v>584</v>
      </c>
      <c r="J24" s="20" t="s">
        <v>29</v>
      </c>
      <c r="K24" s="107">
        <f t="shared" si="4"/>
        <v>584</v>
      </c>
      <c r="L24" s="111">
        <v>584</v>
      </c>
      <c r="M24" s="107"/>
    </row>
    <row r="25" s="75" customFormat="1" ht="51" customHeight="1" spans="1:13">
      <c r="A25" s="96"/>
      <c r="B25" s="101" t="s">
        <v>97</v>
      </c>
      <c r="C25" s="20" t="s">
        <v>45</v>
      </c>
      <c r="D25" s="20" t="s">
        <v>32</v>
      </c>
      <c r="E25" s="20" t="s">
        <v>85</v>
      </c>
      <c r="F25" s="102" t="s">
        <v>98</v>
      </c>
      <c r="G25" s="100" t="s">
        <v>99</v>
      </c>
      <c r="H25" s="103" t="s">
        <v>100</v>
      </c>
      <c r="I25" s="107">
        <f t="shared" si="3"/>
        <v>200</v>
      </c>
      <c r="J25" s="20" t="s">
        <v>29</v>
      </c>
      <c r="K25" s="107">
        <f t="shared" si="4"/>
        <v>200</v>
      </c>
      <c r="L25" s="23"/>
      <c r="M25" s="111">
        <v>200</v>
      </c>
    </row>
    <row r="26" s="75" customFormat="1" ht="49" customHeight="1" spans="1:13">
      <c r="A26" s="96"/>
      <c r="B26" s="20" t="s">
        <v>101</v>
      </c>
      <c r="C26" s="20" t="s">
        <v>102</v>
      </c>
      <c r="D26" s="20" t="s">
        <v>32</v>
      </c>
      <c r="E26" s="20" t="s">
        <v>85</v>
      </c>
      <c r="F26" s="102" t="s">
        <v>103</v>
      </c>
      <c r="G26" s="100" t="s">
        <v>104</v>
      </c>
      <c r="H26" s="103" t="s">
        <v>105</v>
      </c>
      <c r="I26" s="107">
        <f t="shared" si="3"/>
        <v>285.91</v>
      </c>
      <c r="J26" s="20" t="s">
        <v>106</v>
      </c>
      <c r="K26" s="107">
        <f t="shared" si="4"/>
        <v>285.91</v>
      </c>
      <c r="L26" s="23">
        <v>285.91</v>
      </c>
      <c r="M26" s="111"/>
    </row>
    <row r="27" s="75" customFormat="1" ht="124" customHeight="1" spans="1:13">
      <c r="A27" s="96"/>
      <c r="B27" s="20" t="s">
        <v>107</v>
      </c>
      <c r="C27" s="20" t="s">
        <v>108</v>
      </c>
      <c r="D27" s="20" t="s">
        <v>32</v>
      </c>
      <c r="E27" s="20" t="s">
        <v>85</v>
      </c>
      <c r="F27" s="102" t="s">
        <v>109</v>
      </c>
      <c r="G27" s="100" t="s">
        <v>110</v>
      </c>
      <c r="H27" s="103" t="s">
        <v>111</v>
      </c>
      <c r="I27" s="107">
        <f t="shared" si="3"/>
        <v>420</v>
      </c>
      <c r="J27" s="20" t="s">
        <v>29</v>
      </c>
      <c r="K27" s="107">
        <f t="shared" si="4"/>
        <v>420</v>
      </c>
      <c r="L27" s="23"/>
      <c r="M27" s="111">
        <v>420</v>
      </c>
    </row>
    <row r="28" s="75" customFormat="1" ht="91" customHeight="1" spans="1:13">
      <c r="A28" s="104"/>
      <c r="B28" s="20" t="s">
        <v>112</v>
      </c>
      <c r="C28" s="20" t="s">
        <v>45</v>
      </c>
      <c r="D28" s="20" t="s">
        <v>32</v>
      </c>
      <c r="E28" s="105" t="s">
        <v>85</v>
      </c>
      <c r="F28" s="21" t="s">
        <v>113</v>
      </c>
      <c r="G28" s="21" t="s">
        <v>114</v>
      </c>
      <c r="H28" s="21" t="s">
        <v>115</v>
      </c>
      <c r="I28" s="107">
        <f t="shared" si="3"/>
        <v>1000</v>
      </c>
      <c r="J28" s="20" t="s">
        <v>29</v>
      </c>
      <c r="K28" s="107">
        <f t="shared" si="4"/>
        <v>1000</v>
      </c>
      <c r="L28" s="112"/>
      <c r="M28" s="112">
        <v>1000</v>
      </c>
    </row>
  </sheetData>
  <mergeCells count="19">
    <mergeCell ref="A1:B1"/>
    <mergeCell ref="A2:M2"/>
    <mergeCell ref="G3:H3"/>
    <mergeCell ref="J3:M3"/>
    <mergeCell ref="J4:M4"/>
    <mergeCell ref="K5:M5"/>
    <mergeCell ref="A4:A6"/>
    <mergeCell ref="A8:A11"/>
    <mergeCell ref="A12:A18"/>
    <mergeCell ref="A19:A28"/>
    <mergeCell ref="B4:B6"/>
    <mergeCell ref="C4:C6"/>
    <mergeCell ref="D4:D6"/>
    <mergeCell ref="E4:E6"/>
    <mergeCell ref="F4:F6"/>
    <mergeCell ref="G4:G6"/>
    <mergeCell ref="H4:H6"/>
    <mergeCell ref="I4:I6"/>
    <mergeCell ref="J5:J6"/>
  </mergeCells>
  <pageMargins left="0.354166666666667" right="0.275" top="0.550694444444444" bottom="0.511805555555556" header="0.354166666666667" footer="0.275"/>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
  <sheetViews>
    <sheetView showZeros="0" tabSelected="1" zoomScaleSheetLayoutView="90" workbookViewId="0">
      <pane ySplit="5" topLeftCell="A15" activePane="bottomLeft" state="frozen"/>
      <selection/>
      <selection pane="bottomLeft" activeCell="F16" sqref="F16"/>
    </sheetView>
  </sheetViews>
  <sheetFormatPr defaultColWidth="9" defaultRowHeight="13.5" outlineLevelCol="7"/>
  <cols>
    <col min="1" max="1" width="29.4083333333333" style="29" customWidth="1"/>
    <col min="2" max="2" width="12" style="31" customWidth="1"/>
    <col min="3" max="3" width="10.75" style="29" customWidth="1"/>
    <col min="4" max="4" width="10.5583333333333" style="56" customWidth="1"/>
    <col min="5" max="5" width="20.5833333333333" style="57" customWidth="1"/>
    <col min="6" max="6" width="14.6083333333333" style="58" customWidth="1"/>
    <col min="7" max="7" width="46.8833333333333" style="59" customWidth="1"/>
    <col min="8" max="8" width="13.8833333333333" style="60" customWidth="1"/>
    <col min="9" max="16384" width="9" style="28"/>
  </cols>
  <sheetData>
    <row r="1" ht="25.5" spans="1:1">
      <c r="A1" s="61" t="s">
        <v>116</v>
      </c>
    </row>
    <row r="2" s="31" customFormat="1" ht="25.5" customHeight="1" spans="1:8">
      <c r="A2" s="5" t="s">
        <v>117</v>
      </c>
      <c r="B2" s="5"/>
      <c r="C2" s="5"/>
      <c r="D2" s="5"/>
      <c r="E2" s="5"/>
      <c r="F2" s="5"/>
      <c r="G2" s="5"/>
      <c r="H2" s="5"/>
    </row>
    <row r="3" s="53" customFormat="1" ht="24.75" customHeight="1" spans="1:8">
      <c r="A3" s="8" t="s">
        <v>2</v>
      </c>
      <c r="B3" s="36"/>
      <c r="C3" s="8"/>
      <c r="D3" s="8"/>
      <c r="E3" s="62">
        <v>45382</v>
      </c>
      <c r="F3" s="36"/>
      <c r="G3" s="63" t="s">
        <v>4</v>
      </c>
      <c r="H3" s="64"/>
    </row>
    <row r="4" s="54" customFormat="1" ht="27" spans="1:8">
      <c r="A4" s="37" t="s">
        <v>6</v>
      </c>
      <c r="B4" s="37" t="s">
        <v>118</v>
      </c>
      <c r="C4" s="37" t="s">
        <v>8</v>
      </c>
      <c r="D4" s="37" t="s">
        <v>9</v>
      </c>
      <c r="E4" s="37" t="s">
        <v>119</v>
      </c>
      <c r="F4" s="37" t="s">
        <v>11</v>
      </c>
      <c r="G4" s="65" t="s">
        <v>120</v>
      </c>
      <c r="H4" s="66" t="s">
        <v>121</v>
      </c>
    </row>
    <row r="5" s="54" customFormat="1" ht="30" customHeight="1" spans="1:8">
      <c r="A5" s="37" t="s">
        <v>122</v>
      </c>
      <c r="B5" s="37"/>
      <c r="C5" s="37"/>
      <c r="D5" s="37"/>
      <c r="E5" s="37"/>
      <c r="F5" s="37"/>
      <c r="G5" s="65"/>
      <c r="H5" s="66">
        <f>H6+H11+H13</f>
        <v>27830</v>
      </c>
    </row>
    <row r="6" s="54" customFormat="1" ht="30" customHeight="1" spans="1:8">
      <c r="A6" s="38" t="s">
        <v>123</v>
      </c>
      <c r="B6" s="37"/>
      <c r="C6" s="37"/>
      <c r="D6" s="37"/>
      <c r="E6" s="37"/>
      <c r="F6" s="37"/>
      <c r="G6" s="65"/>
      <c r="H6" s="66">
        <f>SUM(H7:H10)</f>
        <v>5680</v>
      </c>
    </row>
    <row r="7" ht="124" customHeight="1" spans="1:8">
      <c r="A7" s="19" t="s">
        <v>124</v>
      </c>
      <c r="B7" s="20" t="s">
        <v>23</v>
      </c>
      <c r="C7" s="20" t="s">
        <v>125</v>
      </c>
      <c r="D7" s="20" t="s">
        <v>126</v>
      </c>
      <c r="E7" s="19" t="s">
        <v>127</v>
      </c>
      <c r="F7" s="40" t="s">
        <v>27</v>
      </c>
      <c r="G7" s="19" t="s">
        <v>128</v>
      </c>
      <c r="H7" s="67">
        <v>1260</v>
      </c>
    </row>
    <row r="8" ht="126" customHeight="1" spans="1:8">
      <c r="A8" s="19" t="s">
        <v>129</v>
      </c>
      <c r="B8" s="20" t="s">
        <v>23</v>
      </c>
      <c r="C8" s="68" t="s">
        <v>125</v>
      </c>
      <c r="D8" s="20" t="s">
        <v>130</v>
      </c>
      <c r="E8" s="19" t="s">
        <v>131</v>
      </c>
      <c r="F8" s="40" t="s">
        <v>27</v>
      </c>
      <c r="G8" s="19" t="s">
        <v>132</v>
      </c>
      <c r="H8" s="67">
        <v>1350</v>
      </c>
    </row>
    <row r="9" ht="151" customHeight="1" spans="1:8">
      <c r="A9" s="19" t="s">
        <v>133</v>
      </c>
      <c r="B9" s="20" t="s">
        <v>23</v>
      </c>
      <c r="C9" s="68" t="s">
        <v>125</v>
      </c>
      <c r="D9" s="20" t="s">
        <v>134</v>
      </c>
      <c r="E9" s="19" t="s">
        <v>135</v>
      </c>
      <c r="F9" s="20" t="s">
        <v>27</v>
      </c>
      <c r="G9" s="19" t="s">
        <v>132</v>
      </c>
      <c r="H9" s="67">
        <v>1440</v>
      </c>
    </row>
    <row r="10" customFormat="1" ht="140" customHeight="1" spans="1:8">
      <c r="A10" s="19" t="s">
        <v>136</v>
      </c>
      <c r="B10" s="20" t="s">
        <v>23</v>
      </c>
      <c r="C10" s="68" t="s">
        <v>137</v>
      </c>
      <c r="D10" s="20" t="s">
        <v>138</v>
      </c>
      <c r="E10" s="19" t="s">
        <v>139</v>
      </c>
      <c r="F10" s="69" t="s">
        <v>140</v>
      </c>
      <c r="G10" s="19" t="s">
        <v>132</v>
      </c>
      <c r="H10" s="67">
        <v>1630</v>
      </c>
    </row>
    <row r="11" s="55" customFormat="1" ht="34" customHeight="1" spans="1:8">
      <c r="A11" s="38" t="s">
        <v>141</v>
      </c>
      <c r="B11" s="37"/>
      <c r="C11" s="37"/>
      <c r="D11" s="37"/>
      <c r="E11" s="37"/>
      <c r="F11" s="37"/>
      <c r="G11" s="65"/>
      <c r="H11" s="66">
        <f>SUM(H12)</f>
        <v>15100</v>
      </c>
    </row>
    <row r="12" s="55" customFormat="1" ht="56" customHeight="1" spans="1:8">
      <c r="A12" s="19" t="s">
        <v>142</v>
      </c>
      <c r="B12" s="20" t="s">
        <v>31</v>
      </c>
      <c r="C12" s="20" t="s">
        <v>32</v>
      </c>
      <c r="D12" s="20" t="s">
        <v>143</v>
      </c>
      <c r="E12" s="20" t="s">
        <v>34</v>
      </c>
      <c r="F12" s="69" t="s">
        <v>140</v>
      </c>
      <c r="G12" s="20" t="s">
        <v>36</v>
      </c>
      <c r="H12" s="67">
        <v>15100</v>
      </c>
    </row>
    <row r="13" ht="30" customHeight="1" spans="1:8">
      <c r="A13" s="38" t="s">
        <v>144</v>
      </c>
      <c r="B13" s="37"/>
      <c r="C13" s="37"/>
      <c r="D13" s="37"/>
      <c r="E13" s="37"/>
      <c r="F13" s="37"/>
      <c r="G13" s="65"/>
      <c r="H13" s="66">
        <f>H14+H20+H23+H39+H45</f>
        <v>7050</v>
      </c>
    </row>
    <row r="14" ht="30" customHeight="1" spans="1:8">
      <c r="A14" s="38" t="s">
        <v>145</v>
      </c>
      <c r="B14" s="37" t="s">
        <v>118</v>
      </c>
      <c r="C14" s="37" t="s">
        <v>8</v>
      </c>
      <c r="D14" s="37" t="s">
        <v>9</v>
      </c>
      <c r="E14" s="37" t="s">
        <v>119</v>
      </c>
      <c r="F14" s="37" t="s">
        <v>11</v>
      </c>
      <c r="G14" s="65" t="s">
        <v>120</v>
      </c>
      <c r="H14" s="66">
        <f>SUM(H15:H19)</f>
        <v>1122</v>
      </c>
    </row>
    <row r="15" ht="120" customHeight="1" spans="1:8">
      <c r="A15" s="70" t="s">
        <v>146</v>
      </c>
      <c r="B15" s="20" t="s">
        <v>147</v>
      </c>
      <c r="C15" s="20" t="s">
        <v>148</v>
      </c>
      <c r="D15" s="20" t="s">
        <v>149</v>
      </c>
      <c r="E15" s="19" t="s">
        <v>150</v>
      </c>
      <c r="F15" s="69" t="s">
        <v>140</v>
      </c>
      <c r="G15" s="19" t="s">
        <v>151</v>
      </c>
      <c r="H15" s="67">
        <v>65</v>
      </c>
    </row>
    <row r="16" ht="65" customHeight="1" spans="1:8">
      <c r="A16" s="19" t="s">
        <v>152</v>
      </c>
      <c r="B16" s="20" t="s">
        <v>65</v>
      </c>
      <c r="C16" s="20" t="s">
        <v>153</v>
      </c>
      <c r="D16" s="20" t="s">
        <v>154</v>
      </c>
      <c r="E16" s="19" t="s">
        <v>155</v>
      </c>
      <c r="F16" s="19" t="s">
        <v>140</v>
      </c>
      <c r="G16" s="19" t="s">
        <v>156</v>
      </c>
      <c r="H16" s="71">
        <v>268.5</v>
      </c>
    </row>
    <row r="17" s="3" customFormat="1" ht="60" customHeight="1" spans="1:8">
      <c r="A17" s="19" t="s">
        <v>157</v>
      </c>
      <c r="B17" s="20" t="s">
        <v>65</v>
      </c>
      <c r="C17" s="20" t="s">
        <v>158</v>
      </c>
      <c r="D17" s="20" t="s">
        <v>154</v>
      </c>
      <c r="E17" s="19" t="s">
        <v>159</v>
      </c>
      <c r="F17" s="69" t="s">
        <v>140</v>
      </c>
      <c r="G17" s="19" t="s">
        <v>160</v>
      </c>
      <c r="H17" s="71">
        <v>392</v>
      </c>
    </row>
    <row r="18" ht="63" customHeight="1" spans="1:8">
      <c r="A18" s="19" t="s">
        <v>161</v>
      </c>
      <c r="B18" s="20" t="s">
        <v>65</v>
      </c>
      <c r="C18" s="20" t="s">
        <v>158</v>
      </c>
      <c r="D18" s="20" t="s">
        <v>154</v>
      </c>
      <c r="E18" s="19" t="s">
        <v>162</v>
      </c>
      <c r="F18" s="69" t="s">
        <v>140</v>
      </c>
      <c r="G18" s="19" t="s">
        <v>163</v>
      </c>
      <c r="H18" s="71">
        <v>195</v>
      </c>
    </row>
    <row r="19" s="27" customFormat="1" ht="54" customHeight="1" spans="1:8">
      <c r="A19" s="19" t="s">
        <v>164</v>
      </c>
      <c r="B19" s="20" t="s">
        <v>65</v>
      </c>
      <c r="C19" s="20" t="s">
        <v>148</v>
      </c>
      <c r="D19" s="20" t="s">
        <v>154</v>
      </c>
      <c r="E19" s="19" t="s">
        <v>165</v>
      </c>
      <c r="F19" s="69" t="s">
        <v>140</v>
      </c>
      <c r="G19" s="19" t="s">
        <v>166</v>
      </c>
      <c r="H19" s="71">
        <v>201.5</v>
      </c>
    </row>
    <row r="20" s="27" customFormat="1" ht="30" customHeight="1" spans="1:8">
      <c r="A20" s="38" t="s">
        <v>167</v>
      </c>
      <c r="B20" s="37" t="s">
        <v>118</v>
      </c>
      <c r="C20" s="37" t="s">
        <v>8</v>
      </c>
      <c r="D20" s="37" t="s">
        <v>9</v>
      </c>
      <c r="E20" s="37" t="s">
        <v>119</v>
      </c>
      <c r="F20" s="37" t="s">
        <v>11</v>
      </c>
      <c r="G20" s="65" t="s">
        <v>120</v>
      </c>
      <c r="H20" s="66">
        <f>SUM(H21:H22)</f>
        <v>1610</v>
      </c>
    </row>
    <row r="21" s="27" customFormat="1" ht="87" customHeight="1" spans="1:8">
      <c r="A21" s="19" t="s">
        <v>168</v>
      </c>
      <c r="B21" s="20" t="s">
        <v>169</v>
      </c>
      <c r="C21" s="20" t="s">
        <v>153</v>
      </c>
      <c r="D21" s="20" t="s">
        <v>170</v>
      </c>
      <c r="E21" s="19" t="s">
        <v>171</v>
      </c>
      <c r="F21" s="19" t="s">
        <v>140</v>
      </c>
      <c r="G21" s="19" t="s">
        <v>172</v>
      </c>
      <c r="H21" s="71">
        <v>1260</v>
      </c>
    </row>
    <row r="22" ht="286" customHeight="1" spans="1:8">
      <c r="A22" s="19" t="s">
        <v>173</v>
      </c>
      <c r="B22" s="20" t="s">
        <v>169</v>
      </c>
      <c r="C22" s="20" t="s">
        <v>158</v>
      </c>
      <c r="D22" s="20" t="s">
        <v>170</v>
      </c>
      <c r="E22" s="19" t="s">
        <v>174</v>
      </c>
      <c r="F22" s="19" t="s">
        <v>140</v>
      </c>
      <c r="G22" s="19" t="s">
        <v>175</v>
      </c>
      <c r="H22" s="71">
        <v>350</v>
      </c>
    </row>
    <row r="23" s="27" customFormat="1" ht="30" customHeight="1" spans="1:8">
      <c r="A23" s="38" t="s">
        <v>176</v>
      </c>
      <c r="B23" s="37" t="s">
        <v>118</v>
      </c>
      <c r="C23" s="37" t="s">
        <v>8</v>
      </c>
      <c r="D23" s="37" t="s">
        <v>9</v>
      </c>
      <c r="E23" s="37" t="s">
        <v>119</v>
      </c>
      <c r="F23" s="37" t="s">
        <v>11</v>
      </c>
      <c r="G23" s="65" t="s">
        <v>120</v>
      </c>
      <c r="H23" s="66">
        <f>SUM(H24:H38)</f>
        <v>2425</v>
      </c>
    </row>
    <row r="24" ht="102" customHeight="1" spans="1:8">
      <c r="A24" s="19" t="s">
        <v>177</v>
      </c>
      <c r="B24" s="20" t="s">
        <v>178</v>
      </c>
      <c r="C24" s="20" t="s">
        <v>179</v>
      </c>
      <c r="D24" s="20" t="s">
        <v>180</v>
      </c>
      <c r="E24" s="19" t="s">
        <v>181</v>
      </c>
      <c r="F24" s="19" t="s">
        <v>140</v>
      </c>
      <c r="G24" s="19" t="s">
        <v>182</v>
      </c>
      <c r="H24" s="71">
        <v>35</v>
      </c>
    </row>
    <row r="25" ht="62" customHeight="1" spans="1:8">
      <c r="A25" s="19" t="s">
        <v>183</v>
      </c>
      <c r="B25" s="20" t="s">
        <v>178</v>
      </c>
      <c r="C25" s="20" t="s">
        <v>184</v>
      </c>
      <c r="D25" s="20" t="s">
        <v>180</v>
      </c>
      <c r="E25" s="19" t="s">
        <v>185</v>
      </c>
      <c r="F25" s="19" t="s">
        <v>140</v>
      </c>
      <c r="G25" s="19" t="s">
        <v>186</v>
      </c>
      <c r="H25" s="71">
        <v>187</v>
      </c>
    </row>
    <row r="26" ht="66" customHeight="1" spans="1:8">
      <c r="A26" s="19" t="s">
        <v>187</v>
      </c>
      <c r="B26" s="20" t="s">
        <v>178</v>
      </c>
      <c r="C26" s="20" t="s">
        <v>188</v>
      </c>
      <c r="D26" s="20" t="s">
        <v>180</v>
      </c>
      <c r="E26" s="19" t="s">
        <v>189</v>
      </c>
      <c r="F26" s="19" t="s">
        <v>140</v>
      </c>
      <c r="G26" s="19" t="s">
        <v>190</v>
      </c>
      <c r="H26" s="71">
        <v>120</v>
      </c>
    </row>
    <row r="27" ht="70" customHeight="1" spans="1:8">
      <c r="A27" s="19" t="s">
        <v>191</v>
      </c>
      <c r="B27" s="20" t="s">
        <v>178</v>
      </c>
      <c r="C27" s="20" t="s">
        <v>192</v>
      </c>
      <c r="D27" s="20" t="s">
        <v>180</v>
      </c>
      <c r="E27" s="19" t="s">
        <v>193</v>
      </c>
      <c r="F27" s="19" t="s">
        <v>140</v>
      </c>
      <c r="G27" s="19" t="s">
        <v>194</v>
      </c>
      <c r="H27" s="71">
        <v>110</v>
      </c>
    </row>
    <row r="28" ht="46" customHeight="1" spans="1:8">
      <c r="A28" s="19" t="s">
        <v>195</v>
      </c>
      <c r="B28" s="20" t="s">
        <v>178</v>
      </c>
      <c r="C28" s="20" t="s">
        <v>153</v>
      </c>
      <c r="D28" s="20" t="s">
        <v>180</v>
      </c>
      <c r="E28" s="19" t="s">
        <v>196</v>
      </c>
      <c r="F28" s="19" t="s">
        <v>140</v>
      </c>
      <c r="G28" s="19" t="s">
        <v>197</v>
      </c>
      <c r="H28" s="71">
        <v>40</v>
      </c>
    </row>
    <row r="29" ht="43" customHeight="1" spans="1:8">
      <c r="A29" s="19" t="s">
        <v>198</v>
      </c>
      <c r="B29" s="20" t="s">
        <v>178</v>
      </c>
      <c r="C29" s="20" t="s">
        <v>153</v>
      </c>
      <c r="D29" s="20" t="s">
        <v>180</v>
      </c>
      <c r="E29" s="19" t="s">
        <v>199</v>
      </c>
      <c r="F29" s="19" t="s">
        <v>140</v>
      </c>
      <c r="G29" s="19" t="s">
        <v>200</v>
      </c>
      <c r="H29" s="71">
        <v>50</v>
      </c>
    </row>
    <row r="30" ht="40" customHeight="1" spans="1:8">
      <c r="A30" s="19" t="s">
        <v>201</v>
      </c>
      <c r="B30" s="20" t="s">
        <v>178</v>
      </c>
      <c r="C30" s="20" t="s">
        <v>192</v>
      </c>
      <c r="D30" s="20" t="s">
        <v>180</v>
      </c>
      <c r="E30" s="19" t="s">
        <v>202</v>
      </c>
      <c r="F30" s="19" t="s">
        <v>140</v>
      </c>
      <c r="G30" s="19" t="s">
        <v>203</v>
      </c>
      <c r="H30" s="71">
        <v>70</v>
      </c>
    </row>
    <row r="31" ht="43" customHeight="1" spans="1:8">
      <c r="A31" s="19" t="s">
        <v>204</v>
      </c>
      <c r="B31" s="20" t="s">
        <v>178</v>
      </c>
      <c r="C31" s="20" t="s">
        <v>153</v>
      </c>
      <c r="D31" s="20" t="s">
        <v>180</v>
      </c>
      <c r="E31" s="19" t="s">
        <v>205</v>
      </c>
      <c r="F31" s="19" t="s">
        <v>140</v>
      </c>
      <c r="G31" s="19" t="s">
        <v>206</v>
      </c>
      <c r="H31" s="71">
        <v>100</v>
      </c>
    </row>
    <row r="32" ht="45" customHeight="1" spans="1:8">
      <c r="A32" s="19" t="s">
        <v>207</v>
      </c>
      <c r="B32" s="20" t="s">
        <v>178</v>
      </c>
      <c r="C32" s="20" t="s">
        <v>208</v>
      </c>
      <c r="D32" s="20" t="s">
        <v>180</v>
      </c>
      <c r="E32" s="19" t="s">
        <v>209</v>
      </c>
      <c r="F32" s="19" t="s">
        <v>140</v>
      </c>
      <c r="G32" s="19" t="s">
        <v>210</v>
      </c>
      <c r="H32" s="71">
        <v>40</v>
      </c>
    </row>
    <row r="33" ht="40" customHeight="1" spans="1:8">
      <c r="A33" s="19" t="s">
        <v>211</v>
      </c>
      <c r="B33" s="20" t="s">
        <v>178</v>
      </c>
      <c r="C33" s="20" t="s">
        <v>153</v>
      </c>
      <c r="D33" s="20" t="s">
        <v>180</v>
      </c>
      <c r="E33" s="19" t="s">
        <v>212</v>
      </c>
      <c r="F33" s="19" t="s">
        <v>140</v>
      </c>
      <c r="G33" s="19" t="s">
        <v>213</v>
      </c>
      <c r="H33" s="71">
        <v>10</v>
      </c>
    </row>
    <row r="34" ht="40" customHeight="1" spans="1:8">
      <c r="A34" s="19" t="s">
        <v>214</v>
      </c>
      <c r="B34" s="20" t="s">
        <v>178</v>
      </c>
      <c r="C34" s="20" t="s">
        <v>179</v>
      </c>
      <c r="D34" s="20" t="s">
        <v>180</v>
      </c>
      <c r="E34" s="19" t="s">
        <v>215</v>
      </c>
      <c r="F34" s="19" t="s">
        <v>140</v>
      </c>
      <c r="G34" s="19" t="s">
        <v>216</v>
      </c>
      <c r="H34" s="71">
        <v>15</v>
      </c>
    </row>
    <row r="35" ht="45" customHeight="1" spans="1:8">
      <c r="A35" s="19" t="s">
        <v>217</v>
      </c>
      <c r="B35" s="20" t="s">
        <v>178</v>
      </c>
      <c r="C35" s="20" t="s">
        <v>218</v>
      </c>
      <c r="D35" s="20" t="s">
        <v>180</v>
      </c>
      <c r="E35" s="19" t="s">
        <v>219</v>
      </c>
      <c r="F35" s="19" t="s">
        <v>140</v>
      </c>
      <c r="G35" s="19" t="s">
        <v>220</v>
      </c>
      <c r="H35" s="71">
        <v>60</v>
      </c>
    </row>
    <row r="36" ht="65" customHeight="1" spans="1:8">
      <c r="A36" s="19" t="s">
        <v>221</v>
      </c>
      <c r="B36" s="20" t="s">
        <v>178</v>
      </c>
      <c r="C36" s="20" t="s">
        <v>192</v>
      </c>
      <c r="D36" s="20" t="s">
        <v>180</v>
      </c>
      <c r="E36" s="19" t="s">
        <v>222</v>
      </c>
      <c r="F36" s="19" t="s">
        <v>140</v>
      </c>
      <c r="G36" s="19" t="s">
        <v>223</v>
      </c>
      <c r="H36" s="71">
        <v>163</v>
      </c>
    </row>
    <row r="37" ht="53" customHeight="1" spans="1:8">
      <c r="A37" s="19" t="s">
        <v>224</v>
      </c>
      <c r="B37" s="20" t="s">
        <v>178</v>
      </c>
      <c r="C37" s="20" t="s">
        <v>225</v>
      </c>
      <c r="D37" s="20" t="s">
        <v>226</v>
      </c>
      <c r="E37" s="19" t="s">
        <v>227</v>
      </c>
      <c r="F37" s="19" t="s">
        <v>140</v>
      </c>
      <c r="G37" s="19" t="s">
        <v>228</v>
      </c>
      <c r="H37" s="71">
        <v>335</v>
      </c>
    </row>
    <row r="38" ht="53" customHeight="1" spans="1:8">
      <c r="A38" s="19" t="s">
        <v>229</v>
      </c>
      <c r="B38" s="20" t="s">
        <v>178</v>
      </c>
      <c r="C38" s="20" t="s">
        <v>225</v>
      </c>
      <c r="D38" s="20" t="s">
        <v>226</v>
      </c>
      <c r="E38" s="19" t="s">
        <v>230</v>
      </c>
      <c r="F38" s="19" t="s">
        <v>140</v>
      </c>
      <c r="G38" s="19" t="s">
        <v>231</v>
      </c>
      <c r="H38" s="71">
        <v>1090</v>
      </c>
    </row>
    <row r="39" s="27" customFormat="1" ht="30" customHeight="1" spans="1:8">
      <c r="A39" s="38" t="s">
        <v>232</v>
      </c>
      <c r="B39" s="37" t="s">
        <v>118</v>
      </c>
      <c r="C39" s="37" t="s">
        <v>8</v>
      </c>
      <c r="D39" s="37" t="s">
        <v>9</v>
      </c>
      <c r="E39" s="37" t="s">
        <v>119</v>
      </c>
      <c r="F39" s="37" t="s">
        <v>11</v>
      </c>
      <c r="G39" s="65" t="s">
        <v>120</v>
      </c>
      <c r="H39" s="66">
        <f>SUM(H40:H44)</f>
        <v>543</v>
      </c>
    </row>
    <row r="40" ht="104" customHeight="1" spans="1:8">
      <c r="A40" s="19" t="s">
        <v>233</v>
      </c>
      <c r="B40" s="20" t="s">
        <v>50</v>
      </c>
      <c r="C40" s="20" t="s">
        <v>153</v>
      </c>
      <c r="D40" s="20" t="s">
        <v>234</v>
      </c>
      <c r="E40" s="19" t="s">
        <v>235</v>
      </c>
      <c r="F40" s="19" t="s">
        <v>140</v>
      </c>
      <c r="G40" s="19" t="s">
        <v>236</v>
      </c>
      <c r="H40" s="71">
        <v>143</v>
      </c>
    </row>
    <row r="41" ht="109" customHeight="1" spans="1:8">
      <c r="A41" s="19" t="s">
        <v>237</v>
      </c>
      <c r="B41" s="20" t="s">
        <v>50</v>
      </c>
      <c r="C41" s="20" t="s">
        <v>238</v>
      </c>
      <c r="D41" s="20" t="s">
        <v>234</v>
      </c>
      <c r="E41" s="19" t="s">
        <v>239</v>
      </c>
      <c r="F41" s="19" t="s">
        <v>140</v>
      </c>
      <c r="G41" s="19" t="s">
        <v>240</v>
      </c>
      <c r="H41" s="71">
        <v>200</v>
      </c>
    </row>
    <row r="42" ht="115" customHeight="1" spans="1:8">
      <c r="A42" s="19" t="s">
        <v>241</v>
      </c>
      <c r="B42" s="20" t="s">
        <v>50</v>
      </c>
      <c r="C42" s="20" t="s">
        <v>242</v>
      </c>
      <c r="D42" s="20" t="s">
        <v>234</v>
      </c>
      <c r="E42" s="19" t="s">
        <v>243</v>
      </c>
      <c r="F42" s="19" t="s">
        <v>140</v>
      </c>
      <c r="G42" s="19" t="s">
        <v>244</v>
      </c>
      <c r="H42" s="71">
        <v>100</v>
      </c>
    </row>
    <row r="43" ht="82" customHeight="1" spans="1:8">
      <c r="A43" s="19" t="s">
        <v>245</v>
      </c>
      <c r="B43" s="20" t="s">
        <v>50</v>
      </c>
      <c r="C43" s="20" t="s">
        <v>153</v>
      </c>
      <c r="D43" s="20" t="s">
        <v>234</v>
      </c>
      <c r="E43" s="19" t="s">
        <v>246</v>
      </c>
      <c r="F43" s="19" t="s">
        <v>140</v>
      </c>
      <c r="G43" s="19" t="s">
        <v>247</v>
      </c>
      <c r="H43" s="71">
        <v>10</v>
      </c>
    </row>
    <row r="44" ht="42" customHeight="1" spans="1:8">
      <c r="A44" s="19" t="s">
        <v>248</v>
      </c>
      <c r="B44" s="20" t="s">
        <v>50</v>
      </c>
      <c r="C44" s="20" t="s">
        <v>208</v>
      </c>
      <c r="D44" s="20" t="s">
        <v>234</v>
      </c>
      <c r="E44" s="19" t="s">
        <v>249</v>
      </c>
      <c r="F44" s="19" t="s">
        <v>140</v>
      </c>
      <c r="G44" s="19" t="s">
        <v>250</v>
      </c>
      <c r="H44" s="71">
        <v>90</v>
      </c>
    </row>
    <row r="45" s="27" customFormat="1" ht="30" customHeight="1" spans="1:8">
      <c r="A45" s="38" t="s">
        <v>251</v>
      </c>
      <c r="B45" s="37" t="s">
        <v>118</v>
      </c>
      <c r="C45" s="37" t="s">
        <v>8</v>
      </c>
      <c r="D45" s="37" t="s">
        <v>9</v>
      </c>
      <c r="E45" s="37" t="s">
        <v>119</v>
      </c>
      <c r="F45" s="37" t="s">
        <v>11</v>
      </c>
      <c r="G45" s="65" t="s">
        <v>120</v>
      </c>
      <c r="H45" s="66">
        <f>H46</f>
        <v>1350</v>
      </c>
    </row>
    <row r="46" ht="56" customHeight="1" spans="1:8">
      <c r="A46" s="19" t="s">
        <v>252</v>
      </c>
      <c r="B46" s="20" t="s">
        <v>45</v>
      </c>
      <c r="C46" s="20" t="s">
        <v>24</v>
      </c>
      <c r="D46" s="20" t="s">
        <v>253</v>
      </c>
      <c r="E46" s="19" t="s">
        <v>254</v>
      </c>
      <c r="F46" s="19" t="s">
        <v>255</v>
      </c>
      <c r="G46" s="19" t="s">
        <v>256</v>
      </c>
      <c r="H46" s="71">
        <v>1350</v>
      </c>
    </row>
  </sheetData>
  <mergeCells count="3">
    <mergeCell ref="A2:H2"/>
    <mergeCell ref="A3:D3"/>
    <mergeCell ref="E3:F3"/>
  </mergeCells>
  <conditionalFormatting sqref="A27">
    <cfRule type="duplicateValues" dxfId="0" priority="6"/>
  </conditionalFormatting>
  <conditionalFormatting sqref="A28">
    <cfRule type="duplicateValues" dxfId="0" priority="5"/>
  </conditionalFormatting>
  <conditionalFormatting sqref="A29">
    <cfRule type="duplicateValues" dxfId="0" priority="3"/>
  </conditionalFormatting>
  <conditionalFormatting sqref="A46">
    <cfRule type="duplicateValues" dxfId="0" priority="7"/>
  </conditionalFormatting>
  <conditionalFormatting sqref="A18:A19 A21:A22 A24:A26 A16">
    <cfRule type="duplicateValues" dxfId="0" priority="16"/>
  </conditionalFormatting>
  <conditionalFormatting sqref="A30:A38 A40:A44">
    <cfRule type="duplicateValues" dxfId="0" priority="2"/>
  </conditionalFormatting>
  <pageMargins left="0.432638888888889" right="0.235416666666667" top="0.314583333333333" bottom="0.393055555555556" header="0.354166666666667" footer="0.196527777777778"/>
  <pageSetup paperSize="9" scale="9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6"/>
  <sheetViews>
    <sheetView showZeros="0" zoomScale="110" zoomScaleNormal="110" workbookViewId="0">
      <pane ySplit="4" topLeftCell="A29" activePane="bottomLeft" state="frozen"/>
      <selection/>
      <selection pane="bottomLeft" activeCell="J33" sqref="J33"/>
    </sheetView>
  </sheetViews>
  <sheetFormatPr defaultColWidth="9" defaultRowHeight="13.5"/>
  <cols>
    <col min="1" max="1" width="29.5083333333333" style="29" customWidth="1"/>
    <col min="2" max="2" width="10.8833333333333" style="30" customWidth="1"/>
    <col min="3" max="3" width="8.39166666666667" style="31" customWidth="1"/>
    <col min="4" max="4" width="6.5" style="31" customWidth="1"/>
    <col min="5" max="5" width="6.75" style="31" customWidth="1"/>
    <col min="6" max="6" width="9.9" style="31" customWidth="1"/>
    <col min="7" max="7" width="32.0416666666667" style="29" customWidth="1"/>
    <col min="8" max="8" width="24.2" style="31" customWidth="1"/>
    <col min="9" max="9" width="11" style="31" customWidth="1"/>
    <col min="10" max="10" width="12.6333333333333" style="32" customWidth="1"/>
    <col min="11" max="16384" width="9" style="28"/>
  </cols>
  <sheetData>
    <row r="1" ht="25.5" spans="1:10">
      <c r="A1" s="33" t="s">
        <v>257</v>
      </c>
      <c r="J1" s="46"/>
    </row>
    <row r="2" ht="25.5" customHeight="1" spans="1:10">
      <c r="A2" s="5" t="s">
        <v>258</v>
      </c>
      <c r="B2" s="5"/>
      <c r="C2" s="5"/>
      <c r="D2" s="5"/>
      <c r="E2" s="5"/>
      <c r="F2" s="5"/>
      <c r="G2" s="34"/>
      <c r="H2" s="5"/>
      <c r="I2" s="5"/>
      <c r="J2" s="5"/>
    </row>
    <row r="3" ht="30.75" customHeight="1" spans="1:10">
      <c r="A3" s="7" t="s">
        <v>2</v>
      </c>
      <c r="B3" s="35"/>
      <c r="C3" s="35"/>
      <c r="D3" s="36"/>
      <c r="E3" s="36"/>
      <c r="F3" s="36"/>
      <c r="G3" s="8" t="s">
        <v>3</v>
      </c>
      <c r="H3" s="36"/>
      <c r="I3" s="36"/>
      <c r="J3" s="47" t="s">
        <v>4</v>
      </c>
    </row>
    <row r="4" ht="40.5" spans="1:10">
      <c r="A4" s="37" t="s">
        <v>6</v>
      </c>
      <c r="B4" s="37" t="s">
        <v>118</v>
      </c>
      <c r="C4" s="37" t="s">
        <v>8</v>
      </c>
      <c r="D4" s="37" t="s">
        <v>259</v>
      </c>
      <c r="E4" s="37" t="s">
        <v>260</v>
      </c>
      <c r="F4" s="37" t="s">
        <v>9</v>
      </c>
      <c r="G4" s="37" t="s">
        <v>119</v>
      </c>
      <c r="H4" s="37" t="s">
        <v>12</v>
      </c>
      <c r="I4" s="37" t="s">
        <v>11</v>
      </c>
      <c r="J4" s="48" t="s">
        <v>121</v>
      </c>
    </row>
    <row r="5" s="24" customFormat="1" ht="30" customHeight="1" spans="1:10">
      <c r="A5" s="37" t="s">
        <v>43</v>
      </c>
      <c r="B5" s="37"/>
      <c r="C5" s="37"/>
      <c r="D5" s="37"/>
      <c r="E5" s="37"/>
      <c r="F5" s="37"/>
      <c r="G5" s="38"/>
      <c r="H5" s="37"/>
      <c r="I5" s="37"/>
      <c r="J5" s="49">
        <f>J6+J33+J49+J56+J58+J60</f>
        <v>8030</v>
      </c>
    </row>
    <row r="6" s="25" customFormat="1" ht="37" customHeight="1" spans="1:10">
      <c r="A6" s="37" t="s">
        <v>261</v>
      </c>
      <c r="B6" s="37" t="s">
        <v>45</v>
      </c>
      <c r="C6" s="37" t="s">
        <v>32</v>
      </c>
      <c r="D6" s="37"/>
      <c r="E6" s="37"/>
      <c r="F6" s="37" t="s">
        <v>9</v>
      </c>
      <c r="G6" s="37" t="s">
        <v>262</v>
      </c>
      <c r="H6" s="37" t="s">
        <v>12</v>
      </c>
      <c r="I6" s="37" t="s">
        <v>11</v>
      </c>
      <c r="J6" s="49">
        <f>SUM(J7:J32)</f>
        <v>5040</v>
      </c>
    </row>
    <row r="7" s="26" customFormat="1" ht="60" spans="1:10">
      <c r="A7" s="39" t="s">
        <v>263</v>
      </c>
      <c r="B7" s="40" t="s">
        <v>45</v>
      </c>
      <c r="C7" s="40" t="s">
        <v>264</v>
      </c>
      <c r="D7" s="40" t="s">
        <v>265</v>
      </c>
      <c r="E7" s="40" t="s">
        <v>266</v>
      </c>
      <c r="F7" s="41" t="s">
        <v>154</v>
      </c>
      <c r="G7" s="39" t="s">
        <v>267</v>
      </c>
      <c r="H7" s="40" t="s">
        <v>268</v>
      </c>
      <c r="I7" s="45" t="s">
        <v>269</v>
      </c>
      <c r="J7" s="50">
        <v>378</v>
      </c>
    </row>
    <row r="8" s="26" customFormat="1" ht="60" spans="1:10">
      <c r="A8" s="39" t="s">
        <v>270</v>
      </c>
      <c r="B8" s="40" t="s">
        <v>45</v>
      </c>
      <c r="C8" s="40" t="s">
        <v>271</v>
      </c>
      <c r="D8" s="40" t="s">
        <v>266</v>
      </c>
      <c r="E8" s="40" t="s">
        <v>266</v>
      </c>
      <c r="F8" s="41" t="s">
        <v>154</v>
      </c>
      <c r="G8" s="39" t="s">
        <v>272</v>
      </c>
      <c r="H8" s="40" t="s">
        <v>273</v>
      </c>
      <c r="I8" s="45" t="s">
        <v>269</v>
      </c>
      <c r="J8" s="50">
        <v>289</v>
      </c>
    </row>
    <row r="9" s="26" customFormat="1" ht="60" spans="1:10">
      <c r="A9" s="39" t="s">
        <v>274</v>
      </c>
      <c r="B9" s="40" t="s">
        <v>45</v>
      </c>
      <c r="C9" s="40" t="s">
        <v>275</v>
      </c>
      <c r="D9" s="40" t="s">
        <v>265</v>
      </c>
      <c r="E9" s="40" t="s">
        <v>266</v>
      </c>
      <c r="F9" s="41" t="s">
        <v>154</v>
      </c>
      <c r="G9" s="39" t="s">
        <v>276</v>
      </c>
      <c r="H9" s="40" t="s">
        <v>277</v>
      </c>
      <c r="I9" s="45" t="s">
        <v>269</v>
      </c>
      <c r="J9" s="50">
        <v>378</v>
      </c>
    </row>
    <row r="10" s="26" customFormat="1" ht="36" spans="1:10">
      <c r="A10" s="39" t="s">
        <v>278</v>
      </c>
      <c r="B10" s="40" t="s">
        <v>45</v>
      </c>
      <c r="C10" s="40" t="s">
        <v>279</v>
      </c>
      <c r="D10" s="40" t="s">
        <v>265</v>
      </c>
      <c r="E10" s="40" t="s">
        <v>266</v>
      </c>
      <c r="F10" s="41" t="s">
        <v>154</v>
      </c>
      <c r="G10" s="39" t="s">
        <v>280</v>
      </c>
      <c r="H10" s="40" t="s">
        <v>281</v>
      </c>
      <c r="I10" s="45" t="s">
        <v>282</v>
      </c>
      <c r="J10" s="50">
        <v>227</v>
      </c>
    </row>
    <row r="11" s="26" customFormat="1" ht="48" spans="1:10">
      <c r="A11" s="39" t="s">
        <v>283</v>
      </c>
      <c r="B11" s="40" t="s">
        <v>45</v>
      </c>
      <c r="C11" s="40" t="s">
        <v>284</v>
      </c>
      <c r="D11" s="40" t="s">
        <v>266</v>
      </c>
      <c r="E11" s="40" t="s">
        <v>266</v>
      </c>
      <c r="F11" s="41" t="s">
        <v>154</v>
      </c>
      <c r="G11" s="39" t="s">
        <v>285</v>
      </c>
      <c r="H11" s="40" t="s">
        <v>286</v>
      </c>
      <c r="I11" s="45" t="s">
        <v>269</v>
      </c>
      <c r="J11" s="50">
        <v>206.6</v>
      </c>
    </row>
    <row r="12" s="26" customFormat="1" ht="48" spans="1:10">
      <c r="A12" s="39" t="s">
        <v>287</v>
      </c>
      <c r="B12" s="40" t="s">
        <v>45</v>
      </c>
      <c r="C12" s="40" t="s">
        <v>288</v>
      </c>
      <c r="D12" s="40" t="s">
        <v>266</v>
      </c>
      <c r="E12" s="40" t="s">
        <v>266</v>
      </c>
      <c r="F12" s="41" t="s">
        <v>154</v>
      </c>
      <c r="G12" s="39" t="s">
        <v>289</v>
      </c>
      <c r="H12" s="40" t="s">
        <v>290</v>
      </c>
      <c r="I12" s="45" t="s">
        <v>269</v>
      </c>
      <c r="J12" s="50">
        <v>191.09</v>
      </c>
    </row>
    <row r="13" s="26" customFormat="1" ht="60" spans="1:10">
      <c r="A13" s="39" t="s">
        <v>291</v>
      </c>
      <c r="B13" s="40" t="s">
        <v>45</v>
      </c>
      <c r="C13" s="40" t="s">
        <v>292</v>
      </c>
      <c r="D13" s="40" t="s">
        <v>266</v>
      </c>
      <c r="E13" s="40" t="s">
        <v>266</v>
      </c>
      <c r="F13" s="41" t="s">
        <v>154</v>
      </c>
      <c r="G13" s="39" t="s">
        <v>293</v>
      </c>
      <c r="H13" s="40" t="s">
        <v>294</v>
      </c>
      <c r="I13" s="45" t="s">
        <v>269</v>
      </c>
      <c r="J13" s="50">
        <v>146.95</v>
      </c>
    </row>
    <row r="14" s="26" customFormat="1" ht="48" spans="1:10">
      <c r="A14" s="39" t="s">
        <v>295</v>
      </c>
      <c r="B14" s="40" t="s">
        <v>45</v>
      </c>
      <c r="C14" s="40" t="s">
        <v>292</v>
      </c>
      <c r="D14" s="40" t="s">
        <v>266</v>
      </c>
      <c r="E14" s="40" t="s">
        <v>266</v>
      </c>
      <c r="F14" s="41" t="s">
        <v>154</v>
      </c>
      <c r="G14" s="39" t="s">
        <v>296</v>
      </c>
      <c r="H14" s="40" t="s">
        <v>297</v>
      </c>
      <c r="I14" s="45" t="s">
        <v>269</v>
      </c>
      <c r="J14" s="50">
        <v>98.6075</v>
      </c>
    </row>
    <row r="15" s="26" customFormat="1" ht="60" spans="1:10">
      <c r="A15" s="39" t="s">
        <v>298</v>
      </c>
      <c r="B15" s="40" t="s">
        <v>45</v>
      </c>
      <c r="C15" s="40" t="s">
        <v>299</v>
      </c>
      <c r="D15" s="40" t="s">
        <v>265</v>
      </c>
      <c r="E15" s="40" t="s">
        <v>266</v>
      </c>
      <c r="F15" s="41" t="s">
        <v>154</v>
      </c>
      <c r="G15" s="39" t="s">
        <v>300</v>
      </c>
      <c r="H15" s="40" t="s">
        <v>301</v>
      </c>
      <c r="I15" s="45" t="s">
        <v>269</v>
      </c>
      <c r="J15" s="50">
        <v>130.799</v>
      </c>
    </row>
    <row r="16" s="26" customFormat="1" ht="72" spans="1:10">
      <c r="A16" s="39" t="s">
        <v>302</v>
      </c>
      <c r="B16" s="40" t="s">
        <v>45</v>
      </c>
      <c r="C16" s="40" t="s">
        <v>303</v>
      </c>
      <c r="D16" s="40" t="s">
        <v>265</v>
      </c>
      <c r="E16" s="40" t="s">
        <v>266</v>
      </c>
      <c r="F16" s="41" t="s">
        <v>154</v>
      </c>
      <c r="G16" s="39" t="s">
        <v>304</v>
      </c>
      <c r="H16" s="40" t="s">
        <v>305</v>
      </c>
      <c r="I16" s="45" t="s">
        <v>269</v>
      </c>
      <c r="J16" s="50">
        <v>180.688</v>
      </c>
    </row>
    <row r="17" s="26" customFormat="1" ht="48" spans="1:10">
      <c r="A17" s="39" t="s">
        <v>306</v>
      </c>
      <c r="B17" s="40" t="s">
        <v>45</v>
      </c>
      <c r="C17" s="40" t="s">
        <v>307</v>
      </c>
      <c r="D17" s="40" t="s">
        <v>266</v>
      </c>
      <c r="E17" s="40" t="s">
        <v>266</v>
      </c>
      <c r="F17" s="41" t="s">
        <v>154</v>
      </c>
      <c r="G17" s="39" t="s">
        <v>308</v>
      </c>
      <c r="H17" s="40" t="s">
        <v>309</v>
      </c>
      <c r="I17" s="45" t="s">
        <v>269</v>
      </c>
      <c r="J17" s="50">
        <v>144.0882</v>
      </c>
    </row>
    <row r="18" s="26" customFormat="1" ht="60" spans="1:10">
      <c r="A18" s="39" t="s">
        <v>310</v>
      </c>
      <c r="B18" s="40" t="s">
        <v>45</v>
      </c>
      <c r="C18" s="40" t="s">
        <v>311</v>
      </c>
      <c r="D18" s="40" t="s">
        <v>265</v>
      </c>
      <c r="E18" s="40" t="s">
        <v>266</v>
      </c>
      <c r="F18" s="41" t="s">
        <v>154</v>
      </c>
      <c r="G18" s="39" t="s">
        <v>312</v>
      </c>
      <c r="H18" s="40" t="s">
        <v>313</v>
      </c>
      <c r="I18" s="45" t="s">
        <v>269</v>
      </c>
      <c r="J18" s="50">
        <v>175.3083</v>
      </c>
    </row>
    <row r="19" s="26" customFormat="1" ht="84" spans="1:10">
      <c r="A19" s="39" t="s">
        <v>314</v>
      </c>
      <c r="B19" s="40" t="s">
        <v>45</v>
      </c>
      <c r="C19" s="40" t="s">
        <v>315</v>
      </c>
      <c r="D19" s="40" t="s">
        <v>266</v>
      </c>
      <c r="E19" s="40" t="s">
        <v>266</v>
      </c>
      <c r="F19" s="41" t="s">
        <v>154</v>
      </c>
      <c r="G19" s="39" t="s">
        <v>316</v>
      </c>
      <c r="H19" s="40" t="s">
        <v>317</v>
      </c>
      <c r="I19" s="45" t="s">
        <v>269</v>
      </c>
      <c r="J19" s="50">
        <v>367.32</v>
      </c>
    </row>
    <row r="20" s="26" customFormat="1" ht="72" spans="1:10">
      <c r="A20" s="39" t="s">
        <v>318</v>
      </c>
      <c r="B20" s="40" t="s">
        <v>45</v>
      </c>
      <c r="C20" s="40" t="s">
        <v>319</v>
      </c>
      <c r="D20" s="40" t="s">
        <v>266</v>
      </c>
      <c r="E20" s="40" t="s">
        <v>266</v>
      </c>
      <c r="F20" s="41" t="s">
        <v>154</v>
      </c>
      <c r="G20" s="39" t="s">
        <v>320</v>
      </c>
      <c r="H20" s="40" t="s">
        <v>321</v>
      </c>
      <c r="I20" s="45" t="s">
        <v>269</v>
      </c>
      <c r="J20" s="50">
        <v>143.53</v>
      </c>
    </row>
    <row r="21" s="26" customFormat="1" ht="60" spans="1:10">
      <c r="A21" s="39" t="s">
        <v>322</v>
      </c>
      <c r="B21" s="40" t="s">
        <v>45</v>
      </c>
      <c r="C21" s="40" t="s">
        <v>323</v>
      </c>
      <c r="D21" s="40" t="s">
        <v>265</v>
      </c>
      <c r="E21" s="40" t="s">
        <v>266</v>
      </c>
      <c r="F21" s="41" t="s">
        <v>154</v>
      </c>
      <c r="G21" s="39" t="s">
        <v>324</v>
      </c>
      <c r="H21" s="40" t="s">
        <v>325</v>
      </c>
      <c r="I21" s="45" t="s">
        <v>269</v>
      </c>
      <c r="J21" s="50">
        <v>193</v>
      </c>
    </row>
    <row r="22" s="26" customFormat="1" ht="60" spans="1:10">
      <c r="A22" s="39" t="s">
        <v>326</v>
      </c>
      <c r="B22" s="40" t="s">
        <v>45</v>
      </c>
      <c r="C22" s="40" t="s">
        <v>327</v>
      </c>
      <c r="D22" s="40" t="s">
        <v>265</v>
      </c>
      <c r="E22" s="40" t="s">
        <v>266</v>
      </c>
      <c r="F22" s="41" t="s">
        <v>154</v>
      </c>
      <c r="G22" s="39" t="s">
        <v>328</v>
      </c>
      <c r="H22" s="40" t="s">
        <v>329</v>
      </c>
      <c r="I22" s="45" t="s">
        <v>269</v>
      </c>
      <c r="J22" s="50">
        <v>186.6</v>
      </c>
    </row>
    <row r="23" s="26" customFormat="1" ht="36" spans="1:10">
      <c r="A23" s="39" t="s">
        <v>330</v>
      </c>
      <c r="B23" s="40" t="s">
        <v>45</v>
      </c>
      <c r="C23" s="40" t="s">
        <v>331</v>
      </c>
      <c r="D23" s="40" t="s">
        <v>265</v>
      </c>
      <c r="E23" s="40" t="s">
        <v>266</v>
      </c>
      <c r="F23" s="41" t="s">
        <v>154</v>
      </c>
      <c r="G23" s="39" t="s">
        <v>332</v>
      </c>
      <c r="H23" s="40" t="s">
        <v>333</v>
      </c>
      <c r="I23" s="45" t="s">
        <v>269</v>
      </c>
      <c r="J23" s="50">
        <v>177.55</v>
      </c>
    </row>
    <row r="24" s="26" customFormat="1" ht="48" spans="1:10">
      <c r="A24" s="39" t="s">
        <v>334</v>
      </c>
      <c r="B24" s="40" t="s">
        <v>45</v>
      </c>
      <c r="C24" s="40" t="s">
        <v>335</v>
      </c>
      <c r="D24" s="40" t="s">
        <v>266</v>
      </c>
      <c r="E24" s="40" t="s">
        <v>266</v>
      </c>
      <c r="F24" s="41" t="s">
        <v>154</v>
      </c>
      <c r="G24" s="39" t="s">
        <v>336</v>
      </c>
      <c r="H24" s="40" t="s">
        <v>337</v>
      </c>
      <c r="I24" s="45" t="s">
        <v>269</v>
      </c>
      <c r="J24" s="50">
        <v>196.372</v>
      </c>
    </row>
    <row r="25" s="26" customFormat="1" ht="60" spans="1:10">
      <c r="A25" s="39" t="s">
        <v>338</v>
      </c>
      <c r="B25" s="40" t="s">
        <v>45</v>
      </c>
      <c r="C25" s="40" t="s">
        <v>339</v>
      </c>
      <c r="D25" s="40" t="s">
        <v>266</v>
      </c>
      <c r="E25" s="40" t="s">
        <v>266</v>
      </c>
      <c r="F25" s="41" t="s">
        <v>154</v>
      </c>
      <c r="G25" s="39" t="s">
        <v>340</v>
      </c>
      <c r="H25" s="40" t="s">
        <v>341</v>
      </c>
      <c r="I25" s="45" t="s">
        <v>269</v>
      </c>
      <c r="J25" s="50">
        <v>123.5147</v>
      </c>
    </row>
    <row r="26" s="26" customFormat="1" ht="48" spans="1:10">
      <c r="A26" s="39" t="s">
        <v>342</v>
      </c>
      <c r="B26" s="40" t="s">
        <v>45</v>
      </c>
      <c r="C26" s="40" t="s">
        <v>271</v>
      </c>
      <c r="D26" s="40" t="s">
        <v>266</v>
      </c>
      <c r="E26" s="40" t="s">
        <v>266</v>
      </c>
      <c r="F26" s="41" t="s">
        <v>154</v>
      </c>
      <c r="G26" s="39" t="s">
        <v>343</v>
      </c>
      <c r="H26" s="40" t="s">
        <v>344</v>
      </c>
      <c r="I26" s="45" t="s">
        <v>269</v>
      </c>
      <c r="J26" s="50">
        <v>184.5168</v>
      </c>
    </row>
    <row r="27" s="26" customFormat="1" ht="60" spans="1:10">
      <c r="A27" s="39" t="s">
        <v>345</v>
      </c>
      <c r="B27" s="40" t="s">
        <v>45</v>
      </c>
      <c r="C27" s="40" t="s">
        <v>346</v>
      </c>
      <c r="D27" s="40" t="s">
        <v>265</v>
      </c>
      <c r="E27" s="40" t="s">
        <v>266</v>
      </c>
      <c r="F27" s="41" t="s">
        <v>154</v>
      </c>
      <c r="G27" s="39" t="s">
        <v>347</v>
      </c>
      <c r="H27" s="40" t="s">
        <v>348</v>
      </c>
      <c r="I27" s="45" t="s">
        <v>269</v>
      </c>
      <c r="J27" s="50">
        <v>122.36</v>
      </c>
    </row>
    <row r="28" s="26" customFormat="1" ht="60" spans="1:10">
      <c r="A28" s="39" t="s">
        <v>349</v>
      </c>
      <c r="B28" s="40" t="s">
        <v>45</v>
      </c>
      <c r="C28" s="40" t="s">
        <v>350</v>
      </c>
      <c r="D28" s="40" t="s">
        <v>266</v>
      </c>
      <c r="E28" s="40" t="s">
        <v>266</v>
      </c>
      <c r="F28" s="41" t="s">
        <v>154</v>
      </c>
      <c r="G28" s="39" t="s">
        <v>351</v>
      </c>
      <c r="H28" s="40" t="s">
        <v>352</v>
      </c>
      <c r="I28" s="45" t="s">
        <v>269</v>
      </c>
      <c r="J28" s="50">
        <v>135.81</v>
      </c>
    </row>
    <row r="29" s="26" customFormat="1" ht="72" spans="1:10">
      <c r="A29" s="39" t="s">
        <v>353</v>
      </c>
      <c r="B29" s="40" t="s">
        <v>45</v>
      </c>
      <c r="C29" s="40" t="s">
        <v>354</v>
      </c>
      <c r="D29" s="40" t="s">
        <v>265</v>
      </c>
      <c r="E29" s="40" t="s">
        <v>266</v>
      </c>
      <c r="F29" s="41" t="s">
        <v>154</v>
      </c>
      <c r="G29" s="39" t="s">
        <v>355</v>
      </c>
      <c r="H29" s="40" t="s">
        <v>356</v>
      </c>
      <c r="I29" s="45" t="s">
        <v>269</v>
      </c>
      <c r="J29" s="50">
        <v>95.355</v>
      </c>
    </row>
    <row r="30" s="26" customFormat="1" ht="60" spans="1:10">
      <c r="A30" s="39" t="s">
        <v>357</v>
      </c>
      <c r="B30" s="40" t="s">
        <v>45</v>
      </c>
      <c r="C30" s="40" t="s">
        <v>358</v>
      </c>
      <c r="D30" s="40" t="s">
        <v>265</v>
      </c>
      <c r="E30" s="40" t="s">
        <v>266</v>
      </c>
      <c r="F30" s="41" t="s">
        <v>154</v>
      </c>
      <c r="G30" s="39" t="s">
        <v>359</v>
      </c>
      <c r="H30" s="40" t="s">
        <v>360</v>
      </c>
      <c r="I30" s="45" t="s">
        <v>269</v>
      </c>
      <c r="J30" s="50">
        <v>114.51</v>
      </c>
    </row>
    <row r="31" s="26" customFormat="1" ht="31" customHeight="1" spans="1:10">
      <c r="A31" s="39" t="s">
        <v>361</v>
      </c>
      <c r="B31" s="40" t="s">
        <v>45</v>
      </c>
      <c r="C31" s="40" t="s">
        <v>362</v>
      </c>
      <c r="D31" s="40" t="s">
        <v>266</v>
      </c>
      <c r="E31" s="40" t="s">
        <v>266</v>
      </c>
      <c r="F31" s="41" t="s">
        <v>154</v>
      </c>
      <c r="G31" s="39" t="s">
        <v>363</v>
      </c>
      <c r="H31" s="40" t="s">
        <v>364</v>
      </c>
      <c r="I31" s="45" t="s">
        <v>365</v>
      </c>
      <c r="J31" s="50">
        <v>155.36</v>
      </c>
    </row>
    <row r="32" s="26" customFormat="1" ht="31" customHeight="1" spans="1:10">
      <c r="A32" s="39" t="s">
        <v>366</v>
      </c>
      <c r="B32" s="40" t="s">
        <v>45</v>
      </c>
      <c r="C32" s="40" t="s">
        <v>367</v>
      </c>
      <c r="D32" s="40" t="s">
        <v>265</v>
      </c>
      <c r="E32" s="40" t="s">
        <v>266</v>
      </c>
      <c r="F32" s="41" t="s">
        <v>154</v>
      </c>
      <c r="G32" s="39" t="s">
        <v>368</v>
      </c>
      <c r="H32" s="40" t="s">
        <v>369</v>
      </c>
      <c r="I32" s="45" t="s">
        <v>282</v>
      </c>
      <c r="J32" s="50">
        <v>298.0705</v>
      </c>
    </row>
    <row r="33" s="27" customFormat="1" ht="37" customHeight="1" spans="1:10">
      <c r="A33" s="37" t="s">
        <v>370</v>
      </c>
      <c r="B33" s="37" t="s">
        <v>50</v>
      </c>
      <c r="C33" s="37" t="s">
        <v>32</v>
      </c>
      <c r="D33" s="37"/>
      <c r="E33" s="40"/>
      <c r="F33" s="37" t="s">
        <v>9</v>
      </c>
      <c r="G33" s="37" t="s">
        <v>262</v>
      </c>
      <c r="H33" s="37" t="s">
        <v>12</v>
      </c>
      <c r="I33" s="37" t="s">
        <v>11</v>
      </c>
      <c r="J33" s="49">
        <f>SUM(J34:J48)</f>
        <v>1185</v>
      </c>
    </row>
    <row r="34" s="28" customFormat="1" ht="72" spans="1:10">
      <c r="A34" s="39" t="s">
        <v>371</v>
      </c>
      <c r="B34" s="20" t="s">
        <v>50</v>
      </c>
      <c r="C34" s="40" t="s">
        <v>372</v>
      </c>
      <c r="D34" s="40" t="s">
        <v>266</v>
      </c>
      <c r="E34" s="40" t="s">
        <v>266</v>
      </c>
      <c r="F34" s="40" t="s">
        <v>234</v>
      </c>
      <c r="G34" s="39" t="s">
        <v>373</v>
      </c>
      <c r="H34" s="40" t="s">
        <v>374</v>
      </c>
      <c r="I34" s="16" t="s">
        <v>375</v>
      </c>
      <c r="J34" s="51">
        <v>300</v>
      </c>
    </row>
    <row r="35" s="28" customFormat="1" ht="48" spans="1:10">
      <c r="A35" s="39" t="s">
        <v>376</v>
      </c>
      <c r="B35" s="20" t="s">
        <v>50</v>
      </c>
      <c r="C35" s="40" t="s">
        <v>377</v>
      </c>
      <c r="D35" s="40" t="s">
        <v>265</v>
      </c>
      <c r="E35" s="40" t="s">
        <v>266</v>
      </c>
      <c r="F35" s="40" t="s">
        <v>234</v>
      </c>
      <c r="G35" s="42" t="s">
        <v>378</v>
      </c>
      <c r="H35" s="40" t="s">
        <v>379</v>
      </c>
      <c r="I35" s="16" t="s">
        <v>365</v>
      </c>
      <c r="J35" s="51">
        <v>30</v>
      </c>
    </row>
    <row r="36" s="28" customFormat="1" ht="96" spans="1:10">
      <c r="A36" s="39" t="s">
        <v>380</v>
      </c>
      <c r="B36" s="20" t="s">
        <v>50</v>
      </c>
      <c r="C36" s="40" t="s">
        <v>381</v>
      </c>
      <c r="D36" s="40" t="s">
        <v>266</v>
      </c>
      <c r="E36" s="40" t="s">
        <v>266</v>
      </c>
      <c r="F36" s="40" t="s">
        <v>234</v>
      </c>
      <c r="G36" s="43" t="s">
        <v>382</v>
      </c>
      <c r="H36" s="40" t="s">
        <v>383</v>
      </c>
      <c r="I36" s="16" t="s">
        <v>282</v>
      </c>
      <c r="J36" s="51">
        <v>78</v>
      </c>
    </row>
    <row r="37" s="28" customFormat="1" ht="48" spans="1:10">
      <c r="A37" s="39" t="s">
        <v>384</v>
      </c>
      <c r="B37" s="20" t="s">
        <v>50</v>
      </c>
      <c r="C37" s="40" t="s">
        <v>385</v>
      </c>
      <c r="D37" s="40" t="s">
        <v>266</v>
      </c>
      <c r="E37" s="40" t="s">
        <v>266</v>
      </c>
      <c r="F37" s="40" t="s">
        <v>234</v>
      </c>
      <c r="G37" s="44" t="s">
        <v>386</v>
      </c>
      <c r="H37" s="40" t="s">
        <v>387</v>
      </c>
      <c r="I37" s="16" t="s">
        <v>282</v>
      </c>
      <c r="J37" s="51">
        <v>50</v>
      </c>
    </row>
    <row r="38" s="28" customFormat="1" ht="36" spans="1:10">
      <c r="A38" s="39" t="s">
        <v>388</v>
      </c>
      <c r="B38" s="20" t="s">
        <v>50</v>
      </c>
      <c r="C38" s="40" t="s">
        <v>389</v>
      </c>
      <c r="D38" s="40" t="s">
        <v>266</v>
      </c>
      <c r="E38" s="40" t="s">
        <v>266</v>
      </c>
      <c r="F38" s="40" t="s">
        <v>234</v>
      </c>
      <c r="G38" s="44" t="s">
        <v>390</v>
      </c>
      <c r="H38" s="40" t="s">
        <v>391</v>
      </c>
      <c r="I38" s="16" t="s">
        <v>392</v>
      </c>
      <c r="J38" s="51">
        <v>30</v>
      </c>
    </row>
    <row r="39" s="28" customFormat="1" ht="48" spans="1:10">
      <c r="A39" s="39" t="s">
        <v>393</v>
      </c>
      <c r="B39" s="20" t="s">
        <v>50</v>
      </c>
      <c r="C39" s="40" t="s">
        <v>394</v>
      </c>
      <c r="D39" s="40" t="s">
        <v>265</v>
      </c>
      <c r="E39" s="40" t="s">
        <v>266</v>
      </c>
      <c r="F39" s="40" t="s">
        <v>234</v>
      </c>
      <c r="G39" s="44" t="s">
        <v>395</v>
      </c>
      <c r="H39" s="40" t="s">
        <v>396</v>
      </c>
      <c r="I39" s="16" t="s">
        <v>365</v>
      </c>
      <c r="J39" s="51">
        <v>48</v>
      </c>
    </row>
    <row r="40" s="28" customFormat="1" ht="36" spans="1:10">
      <c r="A40" s="39" t="s">
        <v>397</v>
      </c>
      <c r="B40" s="20" t="s">
        <v>50</v>
      </c>
      <c r="C40" s="40" t="s">
        <v>398</v>
      </c>
      <c r="D40" s="40" t="s">
        <v>265</v>
      </c>
      <c r="E40" s="40" t="s">
        <v>266</v>
      </c>
      <c r="F40" s="40" t="s">
        <v>234</v>
      </c>
      <c r="G40" s="44" t="s">
        <v>399</v>
      </c>
      <c r="H40" s="40" t="s">
        <v>400</v>
      </c>
      <c r="I40" s="16" t="s">
        <v>365</v>
      </c>
      <c r="J40" s="51">
        <v>45</v>
      </c>
    </row>
    <row r="41" s="28" customFormat="1" ht="48" spans="1:10">
      <c r="A41" s="39" t="s">
        <v>401</v>
      </c>
      <c r="B41" s="20" t="s">
        <v>50</v>
      </c>
      <c r="C41" s="40" t="s">
        <v>218</v>
      </c>
      <c r="D41" s="40" t="s">
        <v>265</v>
      </c>
      <c r="E41" s="40" t="s">
        <v>266</v>
      </c>
      <c r="F41" s="40" t="s">
        <v>234</v>
      </c>
      <c r="G41" s="44" t="s">
        <v>402</v>
      </c>
      <c r="H41" s="40" t="s">
        <v>403</v>
      </c>
      <c r="I41" s="16" t="s">
        <v>365</v>
      </c>
      <c r="J41" s="51">
        <v>300</v>
      </c>
    </row>
    <row r="42" s="28" customFormat="1" ht="60" spans="1:10">
      <c r="A42" s="39" t="s">
        <v>404</v>
      </c>
      <c r="B42" s="20" t="s">
        <v>50</v>
      </c>
      <c r="C42" s="40" t="s">
        <v>179</v>
      </c>
      <c r="D42" s="40" t="s">
        <v>265</v>
      </c>
      <c r="E42" s="40" t="s">
        <v>266</v>
      </c>
      <c r="F42" s="40" t="s">
        <v>234</v>
      </c>
      <c r="G42" s="44" t="s">
        <v>405</v>
      </c>
      <c r="H42" s="40" t="s">
        <v>406</v>
      </c>
      <c r="I42" s="16" t="s">
        <v>407</v>
      </c>
      <c r="J42" s="51">
        <v>30</v>
      </c>
    </row>
    <row r="43" s="28" customFormat="1" ht="36" spans="1:10">
      <c r="A43" s="39" t="s">
        <v>408</v>
      </c>
      <c r="B43" s="20" t="s">
        <v>50</v>
      </c>
      <c r="C43" s="40" t="s">
        <v>179</v>
      </c>
      <c r="D43" s="40" t="s">
        <v>265</v>
      </c>
      <c r="E43" s="40" t="s">
        <v>266</v>
      </c>
      <c r="F43" s="40" t="s">
        <v>234</v>
      </c>
      <c r="G43" s="44" t="s">
        <v>409</v>
      </c>
      <c r="H43" s="40" t="s">
        <v>410</v>
      </c>
      <c r="I43" s="16" t="s">
        <v>407</v>
      </c>
      <c r="J43" s="51">
        <v>30</v>
      </c>
    </row>
    <row r="44" s="28" customFormat="1" ht="48" spans="1:10">
      <c r="A44" s="39" t="s">
        <v>411</v>
      </c>
      <c r="B44" s="20" t="s">
        <v>50</v>
      </c>
      <c r="C44" s="40" t="s">
        <v>412</v>
      </c>
      <c r="D44" s="40" t="s">
        <v>265</v>
      </c>
      <c r="E44" s="40" t="s">
        <v>266</v>
      </c>
      <c r="F44" s="40" t="s">
        <v>234</v>
      </c>
      <c r="G44" s="44" t="s">
        <v>413</v>
      </c>
      <c r="H44" s="40" t="s">
        <v>414</v>
      </c>
      <c r="I44" s="16" t="s">
        <v>415</v>
      </c>
      <c r="J44" s="51">
        <v>40</v>
      </c>
    </row>
    <row r="45" s="28" customFormat="1" ht="48" spans="1:10">
      <c r="A45" s="39" t="s">
        <v>416</v>
      </c>
      <c r="B45" s="20" t="s">
        <v>50</v>
      </c>
      <c r="C45" s="40" t="s">
        <v>412</v>
      </c>
      <c r="D45" s="40" t="s">
        <v>265</v>
      </c>
      <c r="E45" s="40" t="s">
        <v>266</v>
      </c>
      <c r="F45" s="40" t="s">
        <v>234</v>
      </c>
      <c r="G45" s="44" t="s">
        <v>417</v>
      </c>
      <c r="H45" s="40" t="s">
        <v>418</v>
      </c>
      <c r="I45" s="16" t="s">
        <v>419</v>
      </c>
      <c r="J45" s="51">
        <v>50</v>
      </c>
    </row>
    <row r="46" s="28" customFormat="1" ht="48" spans="1:10">
      <c r="A46" s="39" t="s">
        <v>420</v>
      </c>
      <c r="B46" s="20" t="s">
        <v>50</v>
      </c>
      <c r="C46" s="40" t="s">
        <v>412</v>
      </c>
      <c r="D46" s="40" t="s">
        <v>265</v>
      </c>
      <c r="E46" s="40" t="s">
        <v>266</v>
      </c>
      <c r="F46" s="40" t="s">
        <v>234</v>
      </c>
      <c r="G46" s="44" t="s">
        <v>421</v>
      </c>
      <c r="H46" s="40" t="s">
        <v>422</v>
      </c>
      <c r="I46" s="16" t="s">
        <v>423</v>
      </c>
      <c r="J46" s="51">
        <v>80</v>
      </c>
    </row>
    <row r="47" s="28" customFormat="1" ht="48" spans="1:10">
      <c r="A47" s="39" t="s">
        <v>424</v>
      </c>
      <c r="B47" s="20" t="s">
        <v>50</v>
      </c>
      <c r="C47" s="40" t="s">
        <v>425</v>
      </c>
      <c r="D47" s="40" t="s">
        <v>265</v>
      </c>
      <c r="E47" s="40" t="s">
        <v>266</v>
      </c>
      <c r="F47" s="40" t="s">
        <v>234</v>
      </c>
      <c r="G47" s="44" t="s">
        <v>426</v>
      </c>
      <c r="H47" s="40" t="s">
        <v>427</v>
      </c>
      <c r="I47" s="16" t="s">
        <v>428</v>
      </c>
      <c r="J47" s="51">
        <v>26</v>
      </c>
    </row>
    <row r="48" s="28" customFormat="1" ht="48" spans="1:10">
      <c r="A48" s="39" t="s">
        <v>429</v>
      </c>
      <c r="B48" s="20" t="s">
        <v>50</v>
      </c>
      <c r="C48" s="40" t="s">
        <v>425</v>
      </c>
      <c r="D48" s="40" t="s">
        <v>265</v>
      </c>
      <c r="E48" s="40" t="s">
        <v>266</v>
      </c>
      <c r="F48" s="40" t="s">
        <v>234</v>
      </c>
      <c r="G48" s="44" t="s">
        <v>430</v>
      </c>
      <c r="H48" s="40" t="s">
        <v>431</v>
      </c>
      <c r="I48" s="16" t="s">
        <v>432</v>
      </c>
      <c r="J48" s="51">
        <v>48</v>
      </c>
    </row>
    <row r="49" s="28" customFormat="1" ht="39" customHeight="1" spans="1:10">
      <c r="A49" s="37" t="s">
        <v>433</v>
      </c>
      <c r="B49" s="37" t="s">
        <v>55</v>
      </c>
      <c r="C49" s="37" t="s">
        <v>32</v>
      </c>
      <c r="D49" s="37"/>
      <c r="E49" s="37"/>
      <c r="F49" s="37" t="s">
        <v>9</v>
      </c>
      <c r="G49" s="37" t="s">
        <v>262</v>
      </c>
      <c r="H49" s="37" t="s">
        <v>12</v>
      </c>
      <c r="I49" s="37" t="s">
        <v>11</v>
      </c>
      <c r="J49" s="49">
        <f>SUM(J50:J55)</f>
        <v>1100</v>
      </c>
    </row>
    <row r="50" s="28" customFormat="1" ht="127" customHeight="1" spans="1:10">
      <c r="A50" s="39" t="s">
        <v>434</v>
      </c>
      <c r="B50" s="16" t="s">
        <v>55</v>
      </c>
      <c r="C50" s="40" t="s">
        <v>242</v>
      </c>
      <c r="D50" s="16" t="s">
        <v>265</v>
      </c>
      <c r="E50" s="16" t="s">
        <v>266</v>
      </c>
      <c r="F50" s="40" t="s">
        <v>154</v>
      </c>
      <c r="G50" s="44" t="s">
        <v>435</v>
      </c>
      <c r="H50" s="40" t="s">
        <v>436</v>
      </c>
      <c r="I50" s="16" t="s">
        <v>437</v>
      </c>
      <c r="J50" s="51">
        <v>177.52</v>
      </c>
    </row>
    <row r="51" s="28" customFormat="1" ht="126" customHeight="1" spans="1:10">
      <c r="A51" s="39" t="s">
        <v>438</v>
      </c>
      <c r="B51" s="16" t="s">
        <v>55</v>
      </c>
      <c r="C51" s="40" t="s">
        <v>439</v>
      </c>
      <c r="D51" s="16" t="s">
        <v>266</v>
      </c>
      <c r="E51" s="16" t="s">
        <v>266</v>
      </c>
      <c r="F51" s="40" t="s">
        <v>154</v>
      </c>
      <c r="G51" s="44" t="s">
        <v>440</v>
      </c>
      <c r="H51" s="40" t="s">
        <v>441</v>
      </c>
      <c r="I51" s="16" t="s">
        <v>442</v>
      </c>
      <c r="J51" s="51">
        <v>77.64</v>
      </c>
    </row>
    <row r="52" s="28" customFormat="1" ht="61" customHeight="1" spans="1:10">
      <c r="A52" s="39" t="s">
        <v>443</v>
      </c>
      <c r="B52" s="16" t="s">
        <v>55</v>
      </c>
      <c r="C52" s="40" t="s">
        <v>444</v>
      </c>
      <c r="D52" s="16" t="s">
        <v>266</v>
      </c>
      <c r="E52" s="16" t="s">
        <v>266</v>
      </c>
      <c r="F52" s="40" t="s">
        <v>154</v>
      </c>
      <c r="G52" s="44" t="s">
        <v>445</v>
      </c>
      <c r="H52" s="40" t="s">
        <v>446</v>
      </c>
      <c r="I52" s="16" t="s">
        <v>447</v>
      </c>
      <c r="J52" s="51">
        <v>88.67</v>
      </c>
    </row>
    <row r="53" s="28" customFormat="1" ht="141" customHeight="1" spans="1:10">
      <c r="A53" s="39" t="s">
        <v>448</v>
      </c>
      <c r="B53" s="16" t="s">
        <v>55</v>
      </c>
      <c r="C53" s="40" t="s">
        <v>449</v>
      </c>
      <c r="D53" s="16" t="s">
        <v>266</v>
      </c>
      <c r="E53" s="16" t="s">
        <v>266</v>
      </c>
      <c r="F53" s="40" t="s">
        <v>154</v>
      </c>
      <c r="G53" s="44" t="s">
        <v>450</v>
      </c>
      <c r="H53" s="40" t="s">
        <v>451</v>
      </c>
      <c r="I53" s="16" t="s">
        <v>452</v>
      </c>
      <c r="J53" s="51">
        <v>176.91</v>
      </c>
    </row>
    <row r="54" s="28" customFormat="1" ht="111" customHeight="1" spans="1:10">
      <c r="A54" s="39" t="s">
        <v>453</v>
      </c>
      <c r="B54" s="16" t="s">
        <v>55</v>
      </c>
      <c r="C54" s="40" t="s">
        <v>444</v>
      </c>
      <c r="D54" s="16" t="s">
        <v>266</v>
      </c>
      <c r="E54" s="16" t="s">
        <v>266</v>
      </c>
      <c r="F54" s="40" t="s">
        <v>154</v>
      </c>
      <c r="G54" s="44" t="s">
        <v>454</v>
      </c>
      <c r="H54" s="40" t="s">
        <v>455</v>
      </c>
      <c r="I54" s="16" t="s">
        <v>456</v>
      </c>
      <c r="J54" s="51">
        <v>67.23</v>
      </c>
    </row>
    <row r="55" s="28" customFormat="1" ht="120" customHeight="1" spans="1:10">
      <c r="A55" s="39" t="s">
        <v>457</v>
      </c>
      <c r="B55" s="16" t="s">
        <v>55</v>
      </c>
      <c r="C55" s="40" t="s">
        <v>458</v>
      </c>
      <c r="D55" s="16" t="s">
        <v>266</v>
      </c>
      <c r="E55" s="16" t="s">
        <v>266</v>
      </c>
      <c r="F55" s="40" t="s">
        <v>154</v>
      </c>
      <c r="G55" s="44" t="s">
        <v>459</v>
      </c>
      <c r="H55" s="40" t="s">
        <v>460</v>
      </c>
      <c r="I55" s="16" t="s">
        <v>461</v>
      </c>
      <c r="J55" s="51">
        <v>512.03</v>
      </c>
    </row>
    <row r="56" s="28" customFormat="1" ht="39" customHeight="1" spans="1:10">
      <c r="A56" s="37" t="s">
        <v>462</v>
      </c>
      <c r="B56" s="37" t="s">
        <v>60</v>
      </c>
      <c r="C56" s="37" t="s">
        <v>32</v>
      </c>
      <c r="D56" s="37"/>
      <c r="E56" s="37"/>
      <c r="F56" s="37" t="s">
        <v>9</v>
      </c>
      <c r="G56" s="37" t="s">
        <v>262</v>
      </c>
      <c r="H56" s="37" t="s">
        <v>12</v>
      </c>
      <c r="I56" s="37" t="s">
        <v>11</v>
      </c>
      <c r="J56" s="49">
        <f>SUM(J57:J57)</f>
        <v>190</v>
      </c>
    </row>
    <row r="57" s="28" customFormat="1" ht="106" customHeight="1" spans="1:10">
      <c r="A57" s="39" t="s">
        <v>463</v>
      </c>
      <c r="B57" s="16" t="s">
        <v>60</v>
      </c>
      <c r="C57" s="45" t="s">
        <v>358</v>
      </c>
      <c r="D57" s="16" t="s">
        <v>265</v>
      </c>
      <c r="E57" s="16" t="s">
        <v>265</v>
      </c>
      <c r="F57" s="40" t="s">
        <v>154</v>
      </c>
      <c r="G57" s="44" t="s">
        <v>464</v>
      </c>
      <c r="H57" s="40" t="s">
        <v>465</v>
      </c>
      <c r="I57" s="16" t="s">
        <v>282</v>
      </c>
      <c r="J57" s="51">
        <v>190</v>
      </c>
    </row>
    <row r="58" s="28" customFormat="1" ht="39" customHeight="1" spans="1:10">
      <c r="A58" s="37" t="s">
        <v>466</v>
      </c>
      <c r="B58" s="37" t="s">
        <v>65</v>
      </c>
      <c r="C58" s="37" t="s">
        <v>32</v>
      </c>
      <c r="D58" s="37"/>
      <c r="E58" s="37"/>
      <c r="F58" s="37" t="s">
        <v>9</v>
      </c>
      <c r="G58" s="37" t="s">
        <v>262</v>
      </c>
      <c r="H58" s="37" t="s">
        <v>12</v>
      </c>
      <c r="I58" s="37" t="s">
        <v>11</v>
      </c>
      <c r="J58" s="49">
        <f>SUM(J59:J59)</f>
        <v>35</v>
      </c>
    </row>
    <row r="59" s="28" customFormat="1" ht="91" customHeight="1" spans="1:10">
      <c r="A59" s="39" t="s">
        <v>467</v>
      </c>
      <c r="B59" s="16" t="s">
        <v>65</v>
      </c>
      <c r="C59" s="40" t="s">
        <v>468</v>
      </c>
      <c r="D59" s="16" t="s">
        <v>266</v>
      </c>
      <c r="E59" s="16" t="s">
        <v>266</v>
      </c>
      <c r="F59" s="40" t="s">
        <v>149</v>
      </c>
      <c r="G59" s="44" t="s">
        <v>469</v>
      </c>
      <c r="H59" s="40" t="s">
        <v>470</v>
      </c>
      <c r="I59" s="16" t="s">
        <v>269</v>
      </c>
      <c r="J59" s="51">
        <v>35</v>
      </c>
    </row>
    <row r="60" s="28" customFormat="1" ht="39" customHeight="1" spans="1:10">
      <c r="A60" s="37" t="s">
        <v>471</v>
      </c>
      <c r="B60" s="37" t="s">
        <v>70</v>
      </c>
      <c r="C60" s="37" t="s">
        <v>32</v>
      </c>
      <c r="D60" s="37"/>
      <c r="E60" s="37"/>
      <c r="F60" s="37" t="s">
        <v>9</v>
      </c>
      <c r="G60" s="37" t="s">
        <v>262</v>
      </c>
      <c r="H60" s="37" t="s">
        <v>12</v>
      </c>
      <c r="I60" s="37" t="s">
        <v>11</v>
      </c>
      <c r="J60" s="49">
        <f>SUM(J61:J66)</f>
        <v>480</v>
      </c>
    </row>
    <row r="61" s="28" customFormat="1" ht="71" customHeight="1" spans="1:10">
      <c r="A61" s="39" t="s">
        <v>472</v>
      </c>
      <c r="B61" s="16" t="s">
        <v>70</v>
      </c>
      <c r="C61" s="40" t="s">
        <v>367</v>
      </c>
      <c r="D61" s="16" t="s">
        <v>266</v>
      </c>
      <c r="E61" s="16" t="s">
        <v>266</v>
      </c>
      <c r="F61" s="40" t="s">
        <v>473</v>
      </c>
      <c r="G61" s="44" t="s">
        <v>474</v>
      </c>
      <c r="H61" s="40" t="s">
        <v>475</v>
      </c>
      <c r="I61" s="16" t="s">
        <v>476</v>
      </c>
      <c r="J61" s="52">
        <v>234</v>
      </c>
    </row>
    <row r="62" s="28" customFormat="1" ht="71" customHeight="1" spans="1:10">
      <c r="A62" s="39" t="s">
        <v>477</v>
      </c>
      <c r="B62" s="16" t="s">
        <v>70</v>
      </c>
      <c r="C62" s="40" t="s">
        <v>367</v>
      </c>
      <c r="D62" s="16" t="s">
        <v>266</v>
      </c>
      <c r="E62" s="16" t="s">
        <v>266</v>
      </c>
      <c r="F62" s="40" t="s">
        <v>473</v>
      </c>
      <c r="G62" s="44" t="s">
        <v>478</v>
      </c>
      <c r="H62" s="40" t="s">
        <v>479</v>
      </c>
      <c r="I62" s="16" t="s">
        <v>476</v>
      </c>
      <c r="J62" s="52">
        <v>47</v>
      </c>
    </row>
    <row r="63" s="28" customFormat="1" ht="71" customHeight="1" spans="1:10">
      <c r="A63" s="39" t="s">
        <v>480</v>
      </c>
      <c r="B63" s="16" t="s">
        <v>70</v>
      </c>
      <c r="C63" s="40" t="s">
        <v>481</v>
      </c>
      <c r="D63" s="16" t="s">
        <v>265</v>
      </c>
      <c r="E63" s="16" t="s">
        <v>266</v>
      </c>
      <c r="F63" s="40" t="s">
        <v>473</v>
      </c>
      <c r="G63" s="44" t="s">
        <v>482</v>
      </c>
      <c r="H63" s="40" t="s">
        <v>483</v>
      </c>
      <c r="I63" s="16" t="s">
        <v>476</v>
      </c>
      <c r="J63" s="52">
        <v>44</v>
      </c>
    </row>
    <row r="64" s="28" customFormat="1" ht="71" customHeight="1" spans="1:10">
      <c r="A64" s="39" t="s">
        <v>484</v>
      </c>
      <c r="B64" s="16" t="s">
        <v>70</v>
      </c>
      <c r="C64" s="40" t="s">
        <v>439</v>
      </c>
      <c r="D64" s="16" t="s">
        <v>266</v>
      </c>
      <c r="E64" s="16" t="s">
        <v>266</v>
      </c>
      <c r="F64" s="40" t="s">
        <v>473</v>
      </c>
      <c r="G64" s="44" t="s">
        <v>485</v>
      </c>
      <c r="H64" s="40" t="s">
        <v>486</v>
      </c>
      <c r="I64" s="16" t="s">
        <v>476</v>
      </c>
      <c r="J64" s="52">
        <v>65</v>
      </c>
    </row>
    <row r="65" s="28" customFormat="1" ht="71" customHeight="1" spans="1:10">
      <c r="A65" s="39" t="s">
        <v>487</v>
      </c>
      <c r="B65" s="16" t="s">
        <v>70</v>
      </c>
      <c r="C65" s="40" t="s">
        <v>339</v>
      </c>
      <c r="D65" s="16" t="s">
        <v>266</v>
      </c>
      <c r="E65" s="16" t="s">
        <v>266</v>
      </c>
      <c r="F65" s="40" t="s">
        <v>473</v>
      </c>
      <c r="G65" s="44" t="s">
        <v>488</v>
      </c>
      <c r="H65" s="40" t="s">
        <v>489</v>
      </c>
      <c r="I65" s="16" t="s">
        <v>476</v>
      </c>
      <c r="J65" s="52">
        <v>48</v>
      </c>
    </row>
    <row r="66" s="28" customFormat="1" ht="71" customHeight="1" spans="1:10">
      <c r="A66" s="39" t="s">
        <v>490</v>
      </c>
      <c r="B66" s="16" t="s">
        <v>70</v>
      </c>
      <c r="C66" s="40" t="s">
        <v>491</v>
      </c>
      <c r="D66" s="16" t="s">
        <v>265</v>
      </c>
      <c r="E66" s="16" t="s">
        <v>266</v>
      </c>
      <c r="F66" s="40" t="s">
        <v>473</v>
      </c>
      <c r="G66" s="44" t="s">
        <v>492</v>
      </c>
      <c r="H66" s="40" t="s">
        <v>493</v>
      </c>
      <c r="I66" s="16" t="s">
        <v>476</v>
      </c>
      <c r="J66" s="52">
        <v>42</v>
      </c>
    </row>
  </sheetData>
  <autoFilter ref="A4:J66">
    <extLst/>
  </autoFilter>
  <mergeCells count="2">
    <mergeCell ref="A2:J2"/>
    <mergeCell ref="A3:C3"/>
  </mergeCells>
  <pageMargins left="0.538888888888889" right="0.318055555555556" top="0.472222222222222" bottom="0.359027777777778" header="0.313888888888889" footer="0.16875"/>
  <pageSetup paperSize="9" scale="72"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pane ySplit="4" topLeftCell="A5" activePane="bottomLeft" state="frozen"/>
      <selection/>
      <selection pane="bottomLeft" activeCell="J7" sqref="J7"/>
    </sheetView>
  </sheetViews>
  <sheetFormatPr defaultColWidth="9" defaultRowHeight="13.5" outlineLevelCol="7"/>
  <cols>
    <col min="1" max="1" width="27.8166666666667" style="1" customWidth="1"/>
    <col min="2" max="2" width="12.3666666666667" customWidth="1"/>
    <col min="3" max="3" width="9.64166666666667" customWidth="1"/>
    <col min="4" max="4" width="15.8916666666667" customWidth="1"/>
    <col min="5" max="5" width="20.5" customWidth="1"/>
    <col min="6" max="6" width="35.3833333333333" customWidth="1"/>
    <col min="7" max="7" width="42.25" customWidth="1"/>
    <col min="8" max="8" width="13.25" customWidth="1"/>
  </cols>
  <sheetData>
    <row r="1" ht="26.25" customHeight="1" spans="1:1">
      <c r="A1" s="4" t="s">
        <v>494</v>
      </c>
    </row>
    <row r="2" ht="25.5" spans="1:8">
      <c r="A2" s="5" t="s">
        <v>495</v>
      </c>
      <c r="B2" s="5"/>
      <c r="C2" s="5"/>
      <c r="D2" s="5"/>
      <c r="E2" s="5"/>
      <c r="F2" s="5"/>
      <c r="G2" s="5"/>
      <c r="H2" s="6"/>
    </row>
    <row r="3" ht="31.5" customHeight="1" spans="1:8">
      <c r="A3" s="7" t="s">
        <v>2</v>
      </c>
      <c r="B3" s="7"/>
      <c r="C3" s="7"/>
      <c r="D3" s="8"/>
      <c r="E3" s="8" t="s">
        <v>3</v>
      </c>
      <c r="F3" s="8"/>
      <c r="G3" s="8"/>
      <c r="H3" s="9" t="s">
        <v>4</v>
      </c>
    </row>
    <row r="4" s="1" customFormat="1" ht="93" customHeight="1" spans="1:8">
      <c r="A4" s="10" t="s">
        <v>6</v>
      </c>
      <c r="B4" s="10" t="s">
        <v>118</v>
      </c>
      <c r="C4" s="10" t="s">
        <v>8</v>
      </c>
      <c r="D4" s="10" t="s">
        <v>9</v>
      </c>
      <c r="E4" s="10" t="s">
        <v>119</v>
      </c>
      <c r="F4" s="10" t="s">
        <v>12</v>
      </c>
      <c r="G4" s="10" t="s">
        <v>11</v>
      </c>
      <c r="H4" s="11" t="s">
        <v>121</v>
      </c>
    </row>
    <row r="5" s="2" customFormat="1" ht="30" customHeight="1" spans="1:8">
      <c r="A5" s="12" t="s">
        <v>496</v>
      </c>
      <c r="B5" s="13"/>
      <c r="C5" s="13"/>
      <c r="D5" s="13"/>
      <c r="E5" s="13"/>
      <c r="F5" s="13"/>
      <c r="G5" s="14"/>
      <c r="H5" s="14"/>
    </row>
    <row r="6" s="2" customFormat="1" ht="30.75" customHeight="1" spans="1:8">
      <c r="A6" s="15" t="s">
        <v>20</v>
      </c>
      <c r="B6" s="16"/>
      <c r="C6" s="16"/>
      <c r="D6" s="16"/>
      <c r="E6" s="16"/>
      <c r="F6" s="16"/>
      <c r="G6" s="17"/>
      <c r="H6" s="18">
        <f>SUM(H7:H15)</f>
        <v>11297.51</v>
      </c>
    </row>
    <row r="7" s="3" customFormat="1" ht="82" customHeight="1" spans="1:8">
      <c r="A7" s="19" t="s">
        <v>75</v>
      </c>
      <c r="B7" s="20" t="s">
        <v>45</v>
      </c>
      <c r="C7" s="20" t="s">
        <v>32</v>
      </c>
      <c r="D7" s="19" t="s">
        <v>170</v>
      </c>
      <c r="E7" s="21" t="s">
        <v>77</v>
      </c>
      <c r="F7" s="19" t="s">
        <v>79</v>
      </c>
      <c r="G7" s="22" t="s">
        <v>78</v>
      </c>
      <c r="H7" s="23">
        <v>2000</v>
      </c>
    </row>
    <row r="8" s="3" customFormat="1" ht="40" customHeight="1" spans="1:8">
      <c r="A8" s="19" t="s">
        <v>80</v>
      </c>
      <c r="B8" s="20" t="s">
        <v>45</v>
      </c>
      <c r="C8" s="20" t="s">
        <v>32</v>
      </c>
      <c r="D8" s="19" t="s">
        <v>170</v>
      </c>
      <c r="E8" s="22" t="s">
        <v>81</v>
      </c>
      <c r="F8" s="22" t="s">
        <v>83</v>
      </c>
      <c r="G8" s="22" t="s">
        <v>82</v>
      </c>
      <c r="H8" s="23">
        <v>471.6</v>
      </c>
    </row>
    <row r="9" s="3" customFormat="1" ht="48" customHeight="1" spans="1:8">
      <c r="A9" s="19" t="s">
        <v>84</v>
      </c>
      <c r="B9" s="20" t="s">
        <v>45</v>
      </c>
      <c r="C9" s="20" t="s">
        <v>32</v>
      </c>
      <c r="D9" s="19" t="s">
        <v>143</v>
      </c>
      <c r="E9" s="22" t="s">
        <v>86</v>
      </c>
      <c r="F9" s="22" t="s">
        <v>88</v>
      </c>
      <c r="G9" s="22" t="s">
        <v>87</v>
      </c>
      <c r="H9" s="23">
        <v>836</v>
      </c>
    </row>
    <row r="10" s="3" customFormat="1" ht="73" customHeight="1" spans="1:8">
      <c r="A10" s="19" t="s">
        <v>89</v>
      </c>
      <c r="B10" s="20" t="s">
        <v>45</v>
      </c>
      <c r="C10" s="20" t="s">
        <v>32</v>
      </c>
      <c r="D10" s="19" t="s">
        <v>143</v>
      </c>
      <c r="E10" s="21" t="s">
        <v>90</v>
      </c>
      <c r="F10" s="21" t="s">
        <v>92</v>
      </c>
      <c r="G10" s="21" t="s">
        <v>91</v>
      </c>
      <c r="H10" s="23">
        <v>5500</v>
      </c>
    </row>
    <row r="11" s="3" customFormat="1" ht="56" customHeight="1" spans="1:8">
      <c r="A11" s="19" t="s">
        <v>93</v>
      </c>
      <c r="B11" s="20" t="s">
        <v>45</v>
      </c>
      <c r="C11" s="20" t="s">
        <v>32</v>
      </c>
      <c r="D11" s="19" t="s">
        <v>143</v>
      </c>
      <c r="E11" s="21" t="s">
        <v>94</v>
      </c>
      <c r="F11" s="22" t="s">
        <v>96</v>
      </c>
      <c r="G11" s="22" t="s">
        <v>95</v>
      </c>
      <c r="H11" s="23">
        <v>584</v>
      </c>
    </row>
    <row r="12" s="3" customFormat="1" ht="60" customHeight="1" spans="1:8">
      <c r="A12" s="19" t="s">
        <v>97</v>
      </c>
      <c r="B12" s="20" t="s">
        <v>45</v>
      </c>
      <c r="C12" s="20" t="s">
        <v>32</v>
      </c>
      <c r="D12" s="19" t="s">
        <v>143</v>
      </c>
      <c r="E12" s="21" t="s">
        <v>98</v>
      </c>
      <c r="F12" s="22" t="s">
        <v>100</v>
      </c>
      <c r="G12" s="22" t="s">
        <v>99</v>
      </c>
      <c r="H12" s="23">
        <v>200</v>
      </c>
    </row>
    <row r="13" s="3" customFormat="1" ht="61" customHeight="1" spans="1:8">
      <c r="A13" s="19" t="s">
        <v>101</v>
      </c>
      <c r="B13" s="20" t="s">
        <v>102</v>
      </c>
      <c r="C13" s="20" t="s">
        <v>32</v>
      </c>
      <c r="D13" s="19" t="s">
        <v>143</v>
      </c>
      <c r="E13" s="21" t="s">
        <v>103</v>
      </c>
      <c r="F13" s="21" t="s">
        <v>105</v>
      </c>
      <c r="G13" s="21" t="s">
        <v>104</v>
      </c>
      <c r="H13" s="23">
        <v>285.91</v>
      </c>
    </row>
    <row r="14" s="3" customFormat="1" ht="117" customHeight="1" spans="1:8">
      <c r="A14" s="19" t="s">
        <v>107</v>
      </c>
      <c r="B14" s="20" t="s">
        <v>108</v>
      </c>
      <c r="C14" s="20" t="s">
        <v>32</v>
      </c>
      <c r="D14" s="21" t="s">
        <v>143</v>
      </c>
      <c r="E14" s="21" t="s">
        <v>109</v>
      </c>
      <c r="F14" s="21" t="s">
        <v>111</v>
      </c>
      <c r="G14" s="21" t="s">
        <v>110</v>
      </c>
      <c r="H14" s="23">
        <v>420</v>
      </c>
    </row>
    <row r="15" s="3" customFormat="1" ht="117" customHeight="1" spans="1:8">
      <c r="A15" s="19" t="s">
        <v>112</v>
      </c>
      <c r="B15" s="20" t="s">
        <v>45</v>
      </c>
      <c r="C15" s="20" t="s">
        <v>32</v>
      </c>
      <c r="D15" s="21" t="s">
        <v>143</v>
      </c>
      <c r="E15" s="19" t="s">
        <v>113</v>
      </c>
      <c r="F15" s="19" t="s">
        <v>115</v>
      </c>
      <c r="G15" s="22" t="s">
        <v>114</v>
      </c>
      <c r="H15" s="23">
        <v>1000</v>
      </c>
    </row>
  </sheetData>
  <autoFilter ref="A4:H15">
    <extLst/>
  </autoFilter>
  <mergeCells count="2">
    <mergeCell ref="A2:H2"/>
    <mergeCell ref="A3:C3"/>
  </mergeCells>
  <pageMargins left="0.629861111111111" right="0.275" top="0.984027777777778" bottom="0.984027777777778" header="0.511805555555556" footer="0.511805555555556"/>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附2-1农业生产发展项目明细表</vt:lpstr>
      <vt:lpstr>附2-2基础设施项目明细表</vt:lpstr>
      <vt:lpstr>附件2-3其他类项目明细表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融水县资金组</cp:lastModifiedBy>
  <dcterms:created xsi:type="dcterms:W3CDTF">2018-03-13T07:58:00Z</dcterms:created>
  <cp:lastPrinted>2020-09-09T01:49:00Z</cp:lastPrinted>
  <dcterms:modified xsi:type="dcterms:W3CDTF">2024-05-21T08:20:49Z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ubyTemplateID" linkTarget="0">
    <vt:lpwstr>14</vt:lpwstr>
  </property>
  <property fmtid="{D5CDD505-2E9C-101B-9397-08002B2CF9AE}" pid="4" name="ICV">
    <vt:lpwstr>FB19F39800A84B7AA45BD7F0A6925D5D_13</vt:lpwstr>
  </property>
  <property fmtid="{D5CDD505-2E9C-101B-9397-08002B2CF9AE}" pid="5" name="KSOReadingLayout">
    <vt:bool>false</vt:bool>
  </property>
</Properties>
</file>