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9"/>
  </bookViews>
  <sheets>
    <sheet name="附件1" sheetId="12" r:id="rId1"/>
    <sheet name="附2-1农业生产发展项目明细表" sheetId="6" r:id="rId2"/>
    <sheet name="附2-2基础设施项目明细表" sheetId="13" r:id="rId3"/>
    <sheet name="附件2-3人居环境类项目明细表" sheetId="15" r:id="rId4"/>
    <sheet name="附件2-4其他类项目明细表" sheetId="10" r:id="rId5"/>
  </sheets>
  <definedNames>
    <definedName name="_xlnm._FilterDatabase" localSheetId="2" hidden="1">'附2-2基础设施项目明细表'!$A$4:$J$122</definedName>
    <definedName name="_xlnm._FilterDatabase" localSheetId="4" hidden="1">'附件2-4其他类项目明细表'!$A$4:$H$14</definedName>
    <definedName name="_xlnm._FilterDatabase" localSheetId="1" hidden="1">'附2-1农业生产发展项目明细表'!$A$4:$H$20</definedName>
    <definedName name="_xlnm._FilterDatabase" localSheetId="0" hidden="1">附件1!$A$8:$M$30</definedName>
    <definedName name="_xlnm.Print_Titles" localSheetId="1">'附2-1农业生产发展项目明细表'!$1:$4</definedName>
    <definedName name="_xlnm.Print_Titles" localSheetId="0">附件1!$1:$6</definedName>
    <definedName name="_xlnm.Print_Titles" localSheetId="2">'附2-2基础设施项目明细表'!$1:$4</definedName>
    <definedName name="_xlnm.Print_Titles" localSheetId="4">'附件2-4其他类项目明细表'!$1:$4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<sst xmlns="http://schemas.openxmlformats.org/spreadsheetml/2006/main" count="1640" uniqueCount="654">
  <si>
    <t>附件1</t>
  </si>
  <si>
    <t>融水苗族自治县2023年度统筹整合使用财政涉农资金明细表</t>
  </si>
  <si>
    <t>编制单位:融水苗族自治县实施乡村振兴战略指挥部资金保障专责小组</t>
  </si>
  <si>
    <t>日期:2023年8月31日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</si>
  <si>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</si>
  <si>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</si>
  <si>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</si>
  <si>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</si>
  <si>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</si>
  <si>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</si>
  <si>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</si>
  <si>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</si>
  <si>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</si>
  <si>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</si>
  <si>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</si>
  <si>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</si>
  <si>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</si>
  <si>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</si>
  <si>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</si>
  <si>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</si>
  <si>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</si>
  <si>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</si>
  <si>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融水苗族自治县产业标准厂房项目(详见附2-1)</t>
  </si>
  <si>
    <t>工业集中区管理委员会</t>
  </si>
  <si>
    <t>全县</t>
  </si>
  <si>
    <t>2022年11月-2023年6月</t>
  </si>
  <si>
    <t>建设单层钢构标准厂房12栋,若干园区道路，供排水等配套设施</t>
  </si>
  <si>
    <t>310元/平方米</t>
  </si>
  <si>
    <t>带动就业人数，增加贫困户收入，促进县城经济发展，增加税收.村集体分红</t>
  </si>
  <si>
    <t>财政衔接推进乡村振兴补助资金</t>
  </si>
  <si>
    <t>融水苗族自治县巩固拓展脱贫攻坚成果脱贫户和监测对象以奖代补项目(详见附2-1)</t>
  </si>
  <si>
    <t>各乡镇人民政府</t>
  </si>
  <si>
    <t>2023年1月-2023年12月</t>
  </si>
  <si>
    <t>奖补脱贫户和监测对象“杉、优质稻、鱼、油茶、中药材”5个产业及其他产业。</t>
  </si>
  <si>
    <t>详见方案</t>
  </si>
  <si>
    <t>扶持脱贫户和监测对象2万户以上、脱贫人口7万人以上产业发展，增加脱贫户收入。</t>
  </si>
  <si>
    <t>其它农业生产发展项目(详见附2-1)</t>
  </si>
  <si>
    <t>农业农村局、民宗局、融水县国营怀宝林场、组织部</t>
  </si>
  <si>
    <t>2023年2月-2023年12月</t>
  </si>
  <si>
    <t>建设产业基地，配套农业设施，发放新型农业经营主体贷款贴息。</t>
  </si>
  <si>
    <t>详见各项目方案</t>
  </si>
  <si>
    <t>带动农民发展产业，促进农民增收，支持当地特色产业发展</t>
  </si>
  <si>
    <t>二、农村基础设施建设项目</t>
  </si>
  <si>
    <t>乡村振兴局实施的农村基础设施项目(详见附2-2)</t>
  </si>
  <si>
    <t>乡村振兴局</t>
  </si>
  <si>
    <t>2023年2月-2023年8月</t>
  </si>
  <si>
    <t>建设路基，路面，涵洞，水沟，挡土墙</t>
  </si>
  <si>
    <t>通过项目的实施改善当地群众生产条件，提高群众收入，</t>
  </si>
  <si>
    <t>民宗局实施的农村基础设施项目(详见附2-2)</t>
  </si>
  <si>
    <t>民宗局</t>
  </si>
  <si>
    <t>2023年4月-2023年7月</t>
  </si>
  <si>
    <t>建设挡土墙 、平板桥。</t>
  </si>
  <si>
    <t>保护民族特色村寨，促进乡村振兴发展。</t>
  </si>
  <si>
    <t>水利局实施的农村基础设施项目(详见附2-2)</t>
  </si>
  <si>
    <t>水利局</t>
  </si>
  <si>
    <t>2023年3月-2023年8月</t>
  </si>
  <si>
    <t>新建水池，铺设水管网</t>
  </si>
  <si>
    <t>通过项目的实施，可解决供水不稳定风险问题</t>
  </si>
  <si>
    <t>各乡镇推广以工代赈的基础设施(详见附2-2)</t>
  </si>
  <si>
    <t>2023年2月-2023年11月</t>
  </si>
  <si>
    <t>新建产业道路，水渠维修</t>
  </si>
  <si>
    <t>提升硬件设施，促进产业发展。带动当地群众就近务工，促进农民增收。</t>
  </si>
  <si>
    <t>林业局实施的农村基础设施项目(详见附2-2)</t>
  </si>
  <si>
    <t>融水县国营怀宝林场</t>
  </si>
  <si>
    <t>2023年3月-2023年7月</t>
  </si>
  <si>
    <t>建设林区产业道路硬化</t>
  </si>
  <si>
    <t>新增林区硬化道路建设，带动林场产业发展、群众就近务工。</t>
  </si>
  <si>
    <t>交通局实施的农村基础设施项目(详见附2-2)</t>
  </si>
  <si>
    <t>交通局</t>
  </si>
  <si>
    <t>2023年6月-2023年12月</t>
  </si>
  <si>
    <t>建设路基、路面、涵洞挡土墙</t>
  </si>
  <si>
    <t>通过项目的实施，完成路面扩宽工程，解决群众的出行难问题。</t>
  </si>
  <si>
    <t>融水镇实施的农村基础设施项目(详见附2-2)</t>
  </si>
  <si>
    <t>融水镇人民政府</t>
  </si>
  <si>
    <t>融水镇</t>
  </si>
  <si>
    <t>2023年7月-2023年12月</t>
  </si>
  <si>
    <t>硬化巷道、产业路、水毁工程</t>
  </si>
  <si>
    <t>通过项目的实施，改善交通条件，促进当地群众产业发展。</t>
  </si>
  <si>
    <t>三、人居环境设施建设项目</t>
  </si>
  <si>
    <t>融水苗族自治县2023年农村生活污水治理项目</t>
  </si>
  <si>
    <t>污水处理设施1座，铺设污水管道，检查井等</t>
  </si>
  <si>
    <t>通过项目的实施，可改善当地群众生活环境，提高群众生活幸福感</t>
  </si>
  <si>
    <t>村级垃圾收集转运点项目</t>
  </si>
  <si>
    <t>城管执法局</t>
  </si>
  <si>
    <t>永乐镇</t>
  </si>
  <si>
    <t>优先在条件成熟的村屯建设一批村级垃圾收集转运点基础设施建设，每个点投资约10—12万。</t>
  </si>
  <si>
    <t>通过实施该项目，有效改善当地群众生活环境卫生</t>
  </si>
  <si>
    <t>四、其他（社会事业发展）</t>
  </si>
  <si>
    <t>2023年“雨露计划”扶贫培训及扶贫助学补助</t>
  </si>
  <si>
    <t>2023年3月-2023年12月</t>
  </si>
  <si>
    <t>1.职业学历教育补助中、高职学历教育补助，计划补助约6100人；2-1.乡村振兴部门举办的短期技能培训计划培训2期，每期50人，共100人；2-2.短期技能培训以奖代补；3.农村实用技术培训，围绕乡镇特色产业开展种养实用技术培训</t>
  </si>
  <si>
    <t>14.15年退出户1200元/生.期，“文秀巾帼励志班”的女学生按1600元/人·学期脱贫户、监测户1500元/生.期，“文秀巾帼励志班”的女学生按2000元/人·学期；短期技能培训按每人每期3000元的标准结算培训经费给培训机构；短期技能培训以奖代补800元/人.期；农村实用技术培训50元/人.期</t>
  </si>
  <si>
    <t>通过开展“雨露计划”扶贫培训及扶贫助学补助工作，实现脱贫人口、防止返贫监测对象技能型就业，提高就业质量。</t>
  </si>
  <si>
    <t>2023年脱贫劳动力县域内稳定就业务工补助</t>
  </si>
  <si>
    <t>对在本县域内就业帮扶车间、企业、个体工商户等合法经营主体就业的脱贫户、监测户劳动力，稳定务工满 6 个月以上的，给予200 元/人·月的劳务补助(最长不超过6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</si>
  <si>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</si>
  <si>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</si>
  <si>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2023年项目管理费</t>
  </si>
  <si>
    <t>项目前期支出、维护项目日常运行</t>
  </si>
  <si>
    <t>按项目合同发放</t>
  </si>
  <si>
    <t>支付项目前期费用确保项目顺利开工。</t>
  </si>
  <si>
    <t>2023年村级公益性扶贫项目资产管理经费</t>
  </si>
  <si>
    <t>对使用原财政专项扶贫资金和衔接资金形成的并确权到村的村级公益性扶贫项目资产管护经费进行补助</t>
  </si>
  <si>
    <t>按签订合同发放</t>
  </si>
  <si>
    <t>对使用原财政专项扶贫资金和衔接资金形成的并确权到村的村级公益性扶贫项目资产管护经费进行补助，保障资产正常使用</t>
  </si>
  <si>
    <t>融水镇古鼎村等64个村庄规划编制项目</t>
  </si>
  <si>
    <t>自然规划局</t>
  </si>
  <si>
    <t>规划村庄内农村宅基地、村庄风貌、道路工程以及基础配套设施等用地布局</t>
  </si>
  <si>
    <t>详见方案规划</t>
  </si>
  <si>
    <t>规划村庄内农村宅基地、村庄风貌、道路工程以及基础配套设施等用地布局，为广大乡村群众打造整洁、美丽、舒适的乡村居住环境</t>
  </si>
  <si>
    <t>2023年脱贫户劳动力（含监测对象）跨省就业一次性交通补助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</si>
  <si>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</si>
  <si>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</si>
  <si>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</si>
  <si>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2023年乡村建设公益性岗位补贴</t>
  </si>
  <si>
    <t>结合实际，合理科学开发乡村建设、农村人居环境整治、乡村治理、其他类公益性岗位岗位6100个</t>
  </si>
  <si>
    <t>补贴标准为1430元/月</t>
  </si>
  <si>
    <t>巩固拓展脱贫攻坚成果，确保乡村环境卫生和乡村和谐稳定，解决了脱贫人口（含监测对象）的就近就地就业问题，促进低收入脱贫家庭（防止返贫监测对象）家庭就业增收，开发6100个乡村建设公益性岗位。</t>
  </si>
  <si>
    <t>融水苗族自治县农村危房改造</t>
  </si>
  <si>
    <t>住建局</t>
  </si>
  <si>
    <t>2023年1月-2023年11月</t>
  </si>
  <si>
    <t>149户农村房屋建设</t>
  </si>
  <si>
    <t>按农户贫困类型补助2-5万元/每户</t>
  </si>
  <si>
    <t>此项目建成后，为巩固我县脱贫攻坚成果提供了重要基础设施保障。保障149户融水农村住房安全。</t>
  </si>
  <si>
    <t>农村危房改造补助资金</t>
  </si>
  <si>
    <t>附件2-1</t>
  </si>
  <si>
    <t>融水苗族自治县统筹整合使用财政涉农资金（农业生产发展）明细表</t>
  </si>
  <si>
    <t>主管单位</t>
  </si>
  <si>
    <t>建设内容及规模</t>
  </si>
  <si>
    <t>项目绩效目标</t>
  </si>
  <si>
    <t>投资总额
（万元）</t>
  </si>
  <si>
    <t>合   计</t>
  </si>
  <si>
    <t>一、产业标准厂房项目</t>
  </si>
  <si>
    <t>融水苗族自治县工业集中区—康田香杉科技产业园项目5-7#标准厂房及配套道路</t>
  </si>
  <si>
    <t>康田工业园区</t>
  </si>
  <si>
    <t>规划建设用地44.5亩，建设单层钢构标准厂房3栋，建筑面积为38100平方米以及厂区内道路、供排水等配套设施。建设1条长263米、宽24米的园区次干路。</t>
  </si>
  <si>
    <t>项目建成后计划引入生产企业2-3家，年加工产值8000元以上，税前收入租金300万元以上，解决劳动就业岗位约150人，其中脱贫户约15人。</t>
  </si>
  <si>
    <t>融水-中国香杉家居板材集聚区—融水县和睦产业园项目（一期）4#、15#、16#标准厂房及室外工程配套道路</t>
  </si>
  <si>
    <t>和睦工业园</t>
  </si>
  <si>
    <t>2022年11月-2023年5月</t>
  </si>
  <si>
    <t>建设单层钢构标准厂房3栋，建筑面积为25000平方米以及厂区内道路、供排水等配套设施。建设1条长450米、宽16米的园区配套道路</t>
  </si>
  <si>
    <t>项目建成后计划引入生产企业1-2家，年加工产值8000元以上，税前收入租金150万元左右，解决劳动就业岗位约80人，其中脱贫户约10人。</t>
  </si>
  <si>
    <t>融水苗族自治县工业集中区—康田香杉科技产业园项目1-4#标准厂房（续建）</t>
  </si>
  <si>
    <t>规划建设用地129亩，建设单层钢构标准厂房4栋，建筑面积为50700平方米以及厂区内道路、供排水等配套设施。</t>
  </si>
  <si>
    <t>项目建成后计划引入生产企业1-2家，年加工产值1.5亿元以上，税前收入租金365万元以上，解决劳动就业岗位约450人，其中脱贫户约30人。</t>
  </si>
  <si>
    <t>融水县农村现代物流(流通)体系综合体项目(一期)10#-13#厂房及室外配套工程</t>
  </si>
  <si>
    <t>2022年6月-2023年12月</t>
  </si>
  <si>
    <t>主要建设2栋3层商混框架厂房和2栋单层钢构标准厂房及室外给排水、道路等配套工程。</t>
  </si>
  <si>
    <t>项目建成后计划引入生产企业1-2家，年加工产值5000万元以上，税前收入租金100万元以上，解决劳动就业岗位约60人，其中脱贫户约6人。</t>
  </si>
  <si>
    <t>二、巩固拓展脱贫攻坚成果脱贫户和监测对象以奖代补项目</t>
  </si>
  <si>
    <t>2023年巩固拓展脱贫攻坚成果脱贫户和监测对象以奖代补项目</t>
  </si>
  <si>
    <t>2022年1月-2023年12月</t>
  </si>
  <si>
    <t>三、其它农业生产发展项目</t>
  </si>
  <si>
    <t>融水县罗汉果产业集群基地建设项目</t>
  </si>
  <si>
    <t>农业农村局</t>
  </si>
  <si>
    <t>全县20个乡镇</t>
  </si>
  <si>
    <t>建设罗汉果基地10个以上1万亩左右。</t>
  </si>
  <si>
    <t>产值3000万元以上，带动农户200户以上。</t>
  </si>
  <si>
    <t>融水县螺蛳粉原料基地建设项目</t>
  </si>
  <si>
    <t>建设螺蛳粉原料生产基地10个以上。</t>
  </si>
  <si>
    <t>产值4000万元以上，带动农户100户以上。</t>
  </si>
  <si>
    <t>融水县汪洞乡育苗大棚基地</t>
  </si>
  <si>
    <t>汪洞乡</t>
  </si>
  <si>
    <t>建设母种大棚，占地面积：3040平方米，建筑高度：3.8米，一栋；
建设育苗大棚，占地面积：2430平方米，建筑高度：3.8米，两栋；
建设小棚，占地面积：540平方米，建筑高度：3.8米，一栋；
建设材料棚，占地面积：1460平方米，建筑高度：3.8米，一栋；建设监视室，占地面积：124.44平方米，建筑高度：3.8米，一栋；</t>
  </si>
  <si>
    <t>通过吸纳务工、收购农产品等方式，带动农户68户272人，其中脱贫户16户51人，户均增收1500元以上。</t>
  </si>
  <si>
    <t>怀宝镇东水村农产品加工车间提质项目建设</t>
  </si>
  <si>
    <t>怀宝镇</t>
  </si>
  <si>
    <t>东水村，农产品初加工车间提质，办理生产许可证件。</t>
  </si>
  <si>
    <t>通过吸纳务工、收购农产品等方式，带动农户58户人口225人，其中脱贫户15户45人，户均增收2000元以上。</t>
  </si>
  <si>
    <t>喷沟村农产品加工车间建设</t>
  </si>
  <si>
    <t>喷沟村，农产品初加工车间提质，办理生产许可证。</t>
  </si>
  <si>
    <t>加工罗汉果产业，带动农户38户人口112人，其中脱贫户12户35人，户均增收1000元以上。</t>
  </si>
  <si>
    <t>融水县良寨乡农产品初加工车间</t>
  </si>
  <si>
    <t>良寨乡</t>
  </si>
  <si>
    <t>大里村，农产品初加工车间建设150平方米、采购初加工设备1套等。</t>
  </si>
  <si>
    <t>通过吸纳务工、收购农产品等方式，带动农户135户、人口225人产业发展，其中脱贫户15户35人，户均增收1200元以上。</t>
  </si>
  <si>
    <t>安陲乡龙口村农产品初加工车间提质项目</t>
  </si>
  <si>
    <t>安陲乡</t>
  </si>
  <si>
    <t>龙口村，农产品初加工车间提质，办理生产许可证。</t>
  </si>
  <si>
    <t>吸纳务工12人，带动农户36户，105人，其中脱贫户15户40人，户均增收1000元以上。</t>
  </si>
  <si>
    <t>安陲乡龙口村农产品初加工设备</t>
  </si>
  <si>
    <t>龙口村，采购农产品初加工设备1套。</t>
  </si>
  <si>
    <t>吸纳务工12人，带动农户96户312人，其中脱贫户20户85人，户均增收1000元以上。</t>
  </si>
  <si>
    <t>融水县山友食用菌加工车间建设</t>
  </si>
  <si>
    <t>中坪村，食用菌生产设备1套。</t>
  </si>
  <si>
    <t>带动农户30户，人囗85人，其中脱贫户15户50人，户均增收1500元以上。</t>
  </si>
  <si>
    <t>融水县苗美家园易地搬迁食用菌产业园排水工程</t>
  </si>
  <si>
    <t>建设总长度150米，新建排水沟0.6米*0.6米</t>
  </si>
  <si>
    <t>总长度150米，新建排水沟0.6米*0.6米；可有效解决30人以上（其中长工6人、季节工25人）的就业问题，实现就业人均年增收1000元以上。</t>
  </si>
  <si>
    <t>融水县农产品加工冷库冷链建设体系项目</t>
  </si>
  <si>
    <t>新建冷库5000立方米，收购当地农民农产品冷链、冷藏、冷冻加工</t>
  </si>
  <si>
    <t>通过建设冷库带动20个乡镇村农产品冷链、冷藏、冷冻，带动农户500户，其中脱贫人户120户，人均增收2000元左右。</t>
  </si>
  <si>
    <t>2023年融水县抗旱救灾物资</t>
  </si>
  <si>
    <t>购置水管19.4万米，抽水机35台，灌溉农田面积65262亩。</t>
  </si>
  <si>
    <t>受益农户12300户，其中脱贫户2500多户以上。</t>
  </si>
  <si>
    <t>融水县小型农田水利建设项目</t>
  </si>
  <si>
    <t>2023年2月-2023年10月</t>
  </si>
  <si>
    <t>新建小型农田水利渠道14条，完善农田灌溉设施。</t>
  </si>
  <si>
    <t>受益农田面积达1.36万亩，受益人口达3.7万人。</t>
  </si>
  <si>
    <t>2023年脱贫人口小额信贷贴息</t>
  </si>
  <si>
    <t>按时发放全县20个乡镇的脱贫人口小额信贷贴息到使用脱贫人口小额信贷对象手中。</t>
  </si>
  <si>
    <t>贴息利率4.75%</t>
  </si>
  <si>
    <t>按时发放全县20个乡镇的脱贫人口小小额信贷贴息，全县受益户超过9000户。</t>
  </si>
  <si>
    <t>滚贝侗族乡乡庆主会场基础设施建设工程</t>
  </si>
  <si>
    <t>滚贝乡吉羊村</t>
  </si>
  <si>
    <t>2023年9月-2023年12月</t>
  </si>
  <si>
    <t>道路改建1192米，建排水沟。</t>
  </si>
  <si>
    <t>完善基础设施建设，涉及受益总人口数2793人，其中受益贫困人数375人。</t>
  </si>
  <si>
    <t>滚贝侗族乡乡庆为民办实事项目</t>
  </si>
  <si>
    <t>场地翻新624平方米，硬化445平方米，道路修缮翻新748平方米，排水暗沟若干。</t>
  </si>
  <si>
    <t>解决群众生产生活出行难，涉及受益总人口数2793人，其中受益贫困人数375人。</t>
  </si>
  <si>
    <t>融水县国营怀宝林场2023年珍贵树种和优良乡土树种升级培育基地项目</t>
  </si>
  <si>
    <t>2023年4月-2023年12月</t>
  </si>
  <si>
    <t>建设面积1011亩，主要对项目规划区的秃杉、米老排、红椎、枫香、楠木等珍贵树种和优良乡土树种实施砍草、扩坎、施肥等技术措施，提升森林质量，优化林分林地功能。</t>
  </si>
  <si>
    <t>升级培育珍贵树种和优良乡土树种，带动林场产业发展、群众就近务工。</t>
  </si>
  <si>
    <t>乌吉村旅游发展综合楼项目</t>
  </si>
  <si>
    <t>安陲乡人民政府</t>
  </si>
  <si>
    <t>安陲乡各村</t>
  </si>
  <si>
    <t>2023年8月-2024年1月</t>
  </si>
  <si>
    <t>对乌吉村乌吉屯旧屯委楼拆除重建一栋旅游综合楼，作为乌吉村乡村旅游驿站、特色农产品展销厅、传统文化展厅等，其建设占地面积235.07平方米，总建筑面积韦1129.49平方米，客房数量15间。</t>
  </si>
  <si>
    <t>项目建成运营后，一是农产品展销、旅游驿站等为群众提供给更多的就业岗位，优先提供给脱贫户、监测户和困难户，可提供就业岗位10-15个，带动脱贫户、监测户和困难群众增加收入，人均年收入1.8万元。二是有效利用特色农产品销售专区，作为乌吉村紫黑香糯、土鸡土鸭、冷水鱼、鲤鱼等特色农产品的展示及销售平台，侧面带动乌吉村和周边农户特色农产品一二三产业系统化、标准化融合发展，多途径助力乡村振兴。</t>
  </si>
  <si>
    <t>城西农业农村综合服务站建设项目</t>
  </si>
  <si>
    <t>和睦镇人民政府、滚贝乡人民政府、四荣乡人民政府、怀宝镇人民政府</t>
  </si>
  <si>
    <t>和睦镇、滚贝乡、四荣乡、怀宝镇</t>
  </si>
  <si>
    <t>回购融水镇城西加油站并改建为集农产品展销厅、旅游咨询点、农村电子商务、乡村振兴金融服务点、三级加油站等为一体的农业农村综合服务站，建设面积约5亩，其中三级加油站总容积90m³。土地权属为投资的行政村、平台公司和中石化公司（按出资比例），项目符合用地规划。</t>
  </si>
  <si>
    <t>项目建成运营后，一是农产品展销、旅游咨询点、能源汽车充电站等为群众提供给更多的就业岗位，优先提供给脱贫户、监测户和困难户，可提供就业岗位15-20个，带动脱贫户、监测户和困难群众增加收入，人均年收入2万元。二是有效利用特色农产品销售专区，作为融水县紫黑香糯、三防乡香鸭、白云乡云耳、融水镇东良大米等特色农产品的展示及销售平台，侧面带动融水县特色农产品一二三产业系统化、标准化融合发展，多途径助力乡村振兴。根据中石化提供融水县已建成加油站年度运营收益估算，年收益率预计在10%，也即预计年度总收益28万元，也即每个村每年收益7万元。</t>
  </si>
  <si>
    <t>融水镇北环路农业农村综合服务站建设项目</t>
  </si>
  <si>
    <t>汪洞乡人民政府、同练乡人民政府、融水镇人民政府、白云乡人民政府、杆洞乡人民政府</t>
  </si>
  <si>
    <t>汪洞乡、同练乡、融水镇、白云乡、杆洞乡</t>
  </si>
  <si>
    <t>北环路农业农村综合服务站建设为集农产品展销厅、旅游咨询点、农村电子商务、乡村振兴金融服务点、三级加油站等为一体的农业农村综合服务站，建设面积约4亩，其中三级加油站总容积90m³。主要建设农产品展销厅、旅游咨询点、业务用房、仓储设施、生产设施、消防设施及生产辅助设施和能源汽车充电桩等。土地权属为投资的行政村、平台公司（按出资比例），项目用地已落实并符合用地规划。</t>
  </si>
  <si>
    <t>项目建成运营后，一是农产品展销、旅游咨询点、能源汽车充电站等为群众提供给更多的就业岗位，优先提供给脱贫户、监测户和困难户，可提供就业岗位20-30个，带动脱贫户、监测户和困难群众增加收入，人均年收入2万元。二是有效利用特色农产品销售专区，作为融水县紫黑香糯、三防乡香鸭、白云乡云耳、融水镇东良大米等特色农产品的展示及销售平台，侧面带动融水县特色农产品一二三产业系统化、标准化融合发展，多途径助力乡村振兴。根据石油公司提供融水县已建成加油站年度运营收益估算，年收益率预计在10%，也即预计年度总收益35万元，也即每个村每年收益7万元。</t>
  </si>
  <si>
    <t>附件2-2</t>
  </si>
  <si>
    <t>融水苗族自治县统筹整合使用财政涉农资金（基础设施）项目明细表</t>
  </si>
  <si>
    <t>是否脱贫村</t>
  </si>
  <si>
    <t>是否以工代赈</t>
  </si>
  <si>
    <t xml:space="preserve">二、农村基础设施建设项目
</t>
  </si>
  <si>
    <t>（一）乡村振兴局实施的基础设施</t>
  </si>
  <si>
    <t>2023年8月份完工</t>
  </si>
  <si>
    <t>基础设施建设</t>
  </si>
  <si>
    <t>同练乡大坪村梨子坪至岩板登产业路</t>
  </si>
  <si>
    <t>同练乡大坪村</t>
  </si>
  <si>
    <t>是</t>
  </si>
  <si>
    <t>否</t>
  </si>
  <si>
    <t>路基，路面，涵洞，水沟，挡土墙</t>
  </si>
  <si>
    <t>通过项目的实施改善当地群众生产条件，提高群众收入，该项目受益户数814户，受益人口3378人，其中脱贫户480户,脱贫户人数2059人。</t>
  </si>
  <si>
    <t>香粉乡大方村大方屯六洞山竹木基地产业路项目</t>
  </si>
  <si>
    <t>香粉乡大方村</t>
  </si>
  <si>
    <t>通过项目的实施改善当地群众生产条件，提高群众收入，该项目受益户数38户，受益人口180人，其中脱贫户15户,脱贫户人数68人。</t>
  </si>
  <si>
    <t>大浪镇“油茶+中药材”林草产业示范基地标口—洋洞核心区产业路</t>
  </si>
  <si>
    <t>大浪镇河口村</t>
  </si>
  <si>
    <t>通过项目的实施改善当地群众生产条件，提高群众收入，该项目受益户数260户，受益人口1178人，其中脱贫户71户,脱贫户人数289人。</t>
  </si>
  <si>
    <t>洞头镇洞头村寨登甲索水稻产业路</t>
  </si>
  <si>
    <t>洞头镇洞头村</t>
  </si>
  <si>
    <t>通过项目的实施改善当地群众生产条件，提高群众收入，该项目受益户数216户，受益人口839人，其中脱贫户44户,脱贫户人数158人。</t>
  </si>
  <si>
    <t>红水乡振民村杉木、优质稻基地产业路硬化工程</t>
  </si>
  <si>
    <t>红水乡振民村</t>
  </si>
  <si>
    <t>通过项目的实施改善当地群众生产条件，提高群众收入，该项目受益户数966户，受益人口4359人，其中脱贫户511户,脱贫户人数2208人。</t>
  </si>
  <si>
    <t>四荣乡国防路至永靖村示明屯道路硬化工程项目</t>
  </si>
  <si>
    <t>四荣乡永靖村</t>
  </si>
  <si>
    <t>通过项目的实施改善当地群众生产条件，提高群众收入，该项目受益户数450户，受益人口1911人，其中脱贫户33户,脱贫户人数122人。</t>
  </si>
  <si>
    <t>四荣乡保合村南团屯至牛景屯道路项目</t>
  </si>
  <si>
    <t>四荣乡保合村</t>
  </si>
  <si>
    <t>通过项目的实施改善当地群众生产条件，提高群众收入，该项目受益户数122户，受益人口473人，其中脱贫户31户,脱贫户人数128人。</t>
  </si>
  <si>
    <t>白云乡林城村日蒙地质灾害搬迁安置点通屯道路硬化工程</t>
  </si>
  <si>
    <t>白云乡林城村</t>
  </si>
  <si>
    <t>通过项目的实施改善当地群众生产条件，提高群众收入，该项目受益户数48户，受益人口203人，其中脱贫户45户,脱贫户人数194人。</t>
  </si>
  <si>
    <t>融水镇西廓村洞口屯水稻产业路项目</t>
  </si>
  <si>
    <t>融水镇西廓村</t>
  </si>
  <si>
    <t>通过项目的实施改善当地群众生产条件，提高群众收入，该项目受益户数127户，受益人口458人，其中脱贫户9户,脱贫户人数29人。</t>
  </si>
  <si>
    <t>拱洞乡拱洞村下屯道路硬化工程</t>
  </si>
  <si>
    <t>拱洞乡拱洞村</t>
  </si>
  <si>
    <t>通过项目的实施改善当地群众生产条件，提高群众收入，该项目受益户数244户，受益人口988人，其中脱贫户97户,脱贫户人数428人。</t>
  </si>
  <si>
    <t>拱洞乡龙令村归秀至归进产业路硬化工程</t>
  </si>
  <si>
    <t>拱洞乡龙令村</t>
  </si>
  <si>
    <t>通过项目的实施改善当地群众生产条件，提高群众收入，该项目受益户数691户，受益人口3114人，其中脱贫户419户,脱贫户人数2001人。</t>
  </si>
  <si>
    <t>怀宝镇中寨村民洞口至不王麻竹基地产业道路</t>
  </si>
  <si>
    <t>怀宝镇中寨村</t>
  </si>
  <si>
    <t>通过项目的实施改善当地群众生产条件，提高群众收入，该项目受益户数120户，受益人口471人，其中脱贫户6户,脱贫户人数19人。</t>
  </si>
  <si>
    <t>滚贝乡吉羊村南竹湾屯级公路水毁修复工程</t>
  </si>
  <si>
    <t>挡土墙工程等</t>
  </si>
  <si>
    <t>通过项目的实施改善当地群众生产条件，提高群众收入，该项目受益户数24户，受益人口131人，其中脱贫户9户,脱贫户人数39人。</t>
  </si>
  <si>
    <t>融水镇下廓村小村屯排涝沟整治工程</t>
  </si>
  <si>
    <t>融水镇下廊村</t>
  </si>
  <si>
    <t>渠道</t>
  </si>
  <si>
    <t>通过项目的实施改善当地群众生产条件，提高群众收入，该项目受益户数224户，受益人口1002人，其中脱贫户15户,脱贫户人数46人。</t>
  </si>
  <si>
    <t>融水县汪洞乡平时村中双屯杉木基地产业路新建工程</t>
  </si>
  <si>
    <t>汪洞乡平时村</t>
  </si>
  <si>
    <t>通过项目的实施，可改善当地群众生产条件，提高群众收入，受益966户，4359人。</t>
  </si>
  <si>
    <t>融水县四荣乡江潭村加牙屯产业路工程</t>
  </si>
  <si>
    <t>四荣乡江潭村</t>
  </si>
  <si>
    <t>融水县融水镇西廓村嵇村屯过水路堤及盖板涵水毁重建项目</t>
  </si>
  <si>
    <t>路面修复、盖板涵</t>
  </si>
  <si>
    <t>通过项目的实施，可改善当地群众出入条件。</t>
  </si>
  <si>
    <t>融水县汪洞乡产儒村产格屯水毁挡土墙工程</t>
  </si>
  <si>
    <t>汪洞乡产儒村</t>
  </si>
  <si>
    <t>挡土墙</t>
  </si>
  <si>
    <t>融水县拱洞乡洋鸟村中屯松咩至同拉道路硬化工程</t>
  </si>
  <si>
    <t>拱洞乡洋鸟村</t>
  </si>
  <si>
    <t>融水县安陲乡江门村至长架屯生产道路硬化工程</t>
  </si>
  <si>
    <t>安陲乡江门村</t>
  </si>
  <si>
    <t>融水县红水乡红水村下屯桥涵工程</t>
  </si>
  <si>
    <t>红水乡红水村</t>
  </si>
  <si>
    <t>桥梁工程</t>
  </si>
  <si>
    <t>融水县三防镇三联村杆榄屯至大加初屯道路硬化工程</t>
  </si>
  <si>
    <t>三防镇三联村</t>
  </si>
  <si>
    <t>融水县大浪镇高培村下寨屯油茶基地产业路硬化工程</t>
  </si>
  <si>
    <t>大浪镇高培村</t>
  </si>
  <si>
    <t>融水县滚贝乡尧贝水电站至甲连水电站杉木基地产业路硬化工程</t>
  </si>
  <si>
    <t>滚贝乡尧贝村</t>
  </si>
  <si>
    <t>（二）民宗局实施的基础设施</t>
  </si>
  <si>
    <t>安陲乡泗溪村上泗溪屯民族村寨整体提升工程</t>
  </si>
  <si>
    <t>安陲乡泗溪村</t>
  </si>
  <si>
    <t>保护民族特色村，改善人居环境，涉及直接受益人口314户1162人。</t>
  </si>
  <si>
    <t>杆洞乡杆洞村至中讲新村、百秀至归江屯道路挡土墙建设工程</t>
  </si>
  <si>
    <t>杆洞乡中讲村、归江村</t>
  </si>
  <si>
    <t>1.路面硬化139.50平方米，挡土墙385.85m³；2.路面硬化174.15平方米，挡土墙649.68m³；3.挡土墙713立方米。</t>
  </si>
  <si>
    <t>方便群众生产生活出行，涉及直接受益人口1270户5122人。</t>
  </si>
  <si>
    <t>杆洞乡尧告村道路挡土墙建设工程</t>
  </si>
  <si>
    <t>杆洞乡尧告村</t>
  </si>
  <si>
    <t>1.硬化路面30平方米，挡土墙591.54立方米；2.硬化路面34.5平方米，挡土墙630.59立方米.</t>
  </si>
  <si>
    <t>方便群众生产生活出行，涉及直接受益人口731户3231人。</t>
  </si>
  <si>
    <t>拱洞乡拱洞村下寨屯香糯产业基地路桥工程</t>
  </si>
  <si>
    <t>长40米、宽4.5米的平板桥1座</t>
  </si>
  <si>
    <t>方便群众生产生活出行，促进产业发展，涉及直接受益人口399户2139人。</t>
  </si>
  <si>
    <t>三防镇兴洞村上兴洞屯洞月生产生活桥梁建设工程</t>
  </si>
  <si>
    <t>三防镇兴洞村</t>
  </si>
  <si>
    <t>新建桥梁长25米，宽4米1座</t>
  </si>
  <si>
    <t>方便群众生产生活出行，涉及直接受益人口878户3665人。</t>
  </si>
  <si>
    <t>良寨乡大里村雷公新寨将当和乌吞屯党背平板桥工程</t>
  </si>
  <si>
    <t>良赛乡大里村</t>
  </si>
  <si>
    <t>1.乌吞屯乌素桥；2.雷公、新寨屯江当桥。</t>
  </si>
  <si>
    <t>方便群众生产生活出行，促进产业发展，涉及直接受益人口755户3977人。</t>
  </si>
  <si>
    <t>大年乡大年村民族特色村寨基础设施工程（一期）</t>
  </si>
  <si>
    <t>大年乡大年村</t>
  </si>
  <si>
    <t>1.道路硬化150米，宽10米；2.道路两侧人行道建设及绿化、雨水排水管道建设。</t>
  </si>
  <si>
    <t>保护民族特色村，方便群众生产生活出行，涉及直接受益人口535户2080人。</t>
  </si>
  <si>
    <t>融水县少数民族手工业融合创新发展工程</t>
  </si>
  <si>
    <t>融水镇城北社区</t>
  </si>
  <si>
    <t>帮助购买民族刺绣机器1台，开展民族刺绣培训班2期。</t>
  </si>
  <si>
    <t>促进带动民族地区群众致富，带动本县民族手工业发展，扶持民族刺绣企业发展，涉及直接受益人口100户400人。</t>
  </si>
  <si>
    <t>（三）水利局实施的基础设施</t>
  </si>
  <si>
    <t>融水县抗旱保供水应急物资设备采购项目</t>
  </si>
  <si>
    <t>各乡镇</t>
  </si>
  <si>
    <t>采购水管、储水罐、应急水源水质净化设备等。</t>
  </si>
  <si>
    <t>通过项目的实施，可改善因旱情引起的农村供水紧缺问题，保障饮水安全达标，受益人口约6.64万人。</t>
  </si>
  <si>
    <t>2023年融水县融水镇、和睦镇城乡供水一体化项目</t>
  </si>
  <si>
    <t>融水镇、和睦镇</t>
  </si>
  <si>
    <t>实施县自来水厂管网延伸工程</t>
  </si>
  <si>
    <t>通过项目的实施，可改善和提升该地区农村供水保障水平，受益人口约1.72万人。</t>
  </si>
  <si>
    <t>融水苗族自治县永乐镇古盆河水厂改造提升工程一期工程</t>
  </si>
  <si>
    <t>新建引水坝、沉砂池、输水管网等。</t>
  </si>
  <si>
    <t>通过项目的实施，可改善和提升原有工程供水保障水平，受益人口约0.85万人。</t>
  </si>
  <si>
    <t>融水县四荣乡移民安置新村水源扩建工程</t>
  </si>
  <si>
    <t>四荣乡新集镇</t>
  </si>
  <si>
    <t>新建拦水坝1座；过滤池1座；10m3钢筋砼减压池1座；安装引水管10600m，其中Φ110引水管2300m，Φ160引水管8300m。</t>
  </si>
  <si>
    <t>通过项目的实施，可改善和提升原有工程供水保障水平，降低水价成本，受益人口约0.47万人。</t>
  </si>
  <si>
    <t>融水县融水镇小荣村小荣屯供水保障工程</t>
  </si>
  <si>
    <t>融水镇小荣村</t>
  </si>
  <si>
    <t>安装φ40pe管5200m,φ50pe管300m</t>
  </si>
  <si>
    <t>通过项目的实施，可解决供水不稳定风险问题，受益人口124户、600人。</t>
  </si>
  <si>
    <t>融水县永乐镇四莫村下朝山屯饮水巩固提升工程</t>
  </si>
  <si>
    <t>永乐镇四莫村</t>
  </si>
  <si>
    <t>新建水源处不锈钢架1座；新建沉砂罐1座；管网总长6000m，其中Φ63引水管3000m，Φ40引水管3000m。</t>
  </si>
  <si>
    <t>通过项目的实施，可解决供水不稳定风险问题，受益人口83户、373人。</t>
  </si>
  <si>
    <t>融水县永乐镇毛潭村东毛潭屯饮水巩固提升工程</t>
  </si>
  <si>
    <t>永乐镇毛潭村</t>
  </si>
  <si>
    <t>打井，新建泵房、50m3水池，φ63pe管1600m、φ40pe管1200m、φ25pe管800m。</t>
  </si>
  <si>
    <t>通过项目的实施，可解决供水不稳定风险问题，受益人口96户、416人。</t>
  </si>
  <si>
    <t>融水县永乐镇荣山村油榨屯饮水巩固提升工程</t>
  </si>
  <si>
    <t>永乐镇荣山村</t>
  </si>
  <si>
    <t>新建泵房1座；安装潜水泵(100QJ10-129)1台；安装自动抽水装置1套；简易消毒设备1套；架设低压线路100m，下水钢丝绳(直径8cm)100m,下水电缆(4m²)100m，电缆感应线（2.5m²）900m；安装管路900m。其中φ63PE提水管500m,φ63PE配水管400m。</t>
  </si>
  <si>
    <t>通过项目的实施，可解决供水不稳定风险问题，受益人口145户、760人。</t>
  </si>
  <si>
    <t>融水县永乐镇兴隆村古盆屯饮水巩固提升工程</t>
  </si>
  <si>
    <t>永乐镇兴隆村</t>
  </si>
  <si>
    <t>新建100m3水池，φ50pe管3000m、φ63pe管1200m、φ40pe600m等</t>
  </si>
  <si>
    <t>通过项目的实施，可解决供水不稳定风险问题，受益人口132户、720人。</t>
  </si>
  <si>
    <t>融水县永乐镇兴隆村兴隆屯饮水巩固提升工程</t>
  </si>
  <si>
    <t>新建100m3水池，φ50pe管1800m、φ63pe管1200m、φ40pe600m等</t>
  </si>
  <si>
    <t>通过项目的实施，可解决供水不稳定风险问题，受益人口118户、533人。</t>
  </si>
  <si>
    <t>融水县永乐镇四莫村上朝山屯饮水巩固提升工程</t>
  </si>
  <si>
    <t>安装φ32PE引水管2600m。</t>
  </si>
  <si>
    <t>通过项目的实施，可解决供水不稳定风险问题，受益人口113户、500人。</t>
  </si>
  <si>
    <t>融水县永乐镇下覃村福蒙屯饮水巩固提升工程</t>
  </si>
  <si>
    <t>永乐镇下覃村</t>
  </si>
  <si>
    <t>安装深水泵、电机及水管，输电线路150米。</t>
  </si>
  <si>
    <t>通过项目的实施，可解决供水不稳定风险问题，受益人口58户、260人。</t>
  </si>
  <si>
    <t>融水县永乐镇下覃村龙物屯饮水巩固提升工程</t>
  </si>
  <si>
    <t>安装深水泵、电机及水管，输电线路220米。</t>
  </si>
  <si>
    <t>通过项目的实施，可解决供水不稳定风险问题，受益人口45户、252人。</t>
  </si>
  <si>
    <t>融水县和睦镇安塘村江头屯饮水巩固提升工程</t>
  </si>
  <si>
    <t>和睦镇安塘村</t>
  </si>
  <si>
    <t>安装φ40pe管2600m</t>
  </si>
  <si>
    <t>通过项目的实施，可解决供水不稳定风险问题，受益人口42户、250人。</t>
  </si>
  <si>
    <t>融水县和睦镇巷口村巷口屯饮水巩固提升工程</t>
  </si>
  <si>
    <t>和睦镇巷口村</t>
  </si>
  <si>
    <t>新建泵房、电力线路，更换部分水管。</t>
  </si>
  <si>
    <t>通过项目的实施，可解决供水不稳定风险问题，受益人口244户、1008人。</t>
  </si>
  <si>
    <t>融水县和睦镇安塘村西安屯饮水巩固提升工程</t>
  </si>
  <si>
    <t>新建沉砂池，φ50pe管2700m</t>
  </si>
  <si>
    <t>通过项目的实施，可解决供水不稳定风险问题，受益人口89户、401人。</t>
  </si>
  <si>
    <t>融水县四荣乡四合村约漕屯饮水巩固提升工程</t>
  </si>
  <si>
    <t>四荣乡四合村</t>
  </si>
  <si>
    <t>新建沉砂池、30m3装配式蓄水池，φ50pe管5000m等。</t>
  </si>
  <si>
    <t>通过项目的实施，可解决供水不稳定风险问题，受益人口34户、255人。</t>
  </si>
  <si>
    <t>融水县香粉乡古都村果园屯饮水巩固提升工程</t>
  </si>
  <si>
    <t>香粉乡古都村</t>
  </si>
  <si>
    <t>新建30m3水池，φ40pe管1800m、φ50pe管200m等。</t>
  </si>
  <si>
    <t>通过项目的实施，可解决供水不稳定风险问题，受益人口52户、277人。</t>
  </si>
  <si>
    <t>融水县怀宝镇中寨村海洞屯饮水巩固提升工程</t>
  </si>
  <si>
    <t>新建1座沉砂罐；安装管网2300m,其中φ50PE引水管1000m,φ40PE引水管1300m。</t>
  </si>
  <si>
    <t>通过项目的实施，可解决供水不稳定风险问题，受益人口82户、316人。</t>
  </si>
  <si>
    <t>融水县怀宝镇民洞村里余屯饮水巩固提升工程</t>
  </si>
  <si>
    <t>怀宝镇民洞村</t>
  </si>
  <si>
    <t>新建拦水坝1座；沉砂罐1座；安装φ50PE引水管2600m。</t>
  </si>
  <si>
    <t>通过项目的实施，可解决供水不稳定风险问题，受益人口40户、160人。</t>
  </si>
  <si>
    <t>融水县三防镇兴洞村上兴洞屯饮水巩固提升工程</t>
  </si>
  <si>
    <t>新建沉砂池2座；新建50m³镀锌钢管装配式蓄水池2座；配套简易消毒设备2套；敷设管网总长7400m，其中Φ63引水管627m，Φ63配水管1673m，Φ50配水管1700m，Φ40配水管600m，Φ25配水管475m，Φ25入户管2325m。</t>
  </si>
  <si>
    <t>通过项目的实施，可解决供水不稳定风险问题，受益人口87户、355人。</t>
  </si>
  <si>
    <t>融水县三防镇三联村板汶屯饮水巩固提升工程</t>
  </si>
  <si>
    <t>新建拦水坝1座；新建沉砂罐1座；新建50m3镀锌钢板装配式蓄水池1座；敷设管网总长5492m，其中Φ50PE引水管1100m，Φ63PE配水管700m，Φ50PE配水管300m；Φ40PE配水管500m；Φ25PE配水管640m，Φ25PE入户管2160m，DN65热镀锌钢管92m。</t>
  </si>
  <si>
    <t>通过项目的实施，可解决供水不稳定风险问题，受益人口87户、356人。</t>
  </si>
  <si>
    <t>融水县汪洞乡新合村莫家屯饮水巩固提升工程</t>
  </si>
  <si>
    <t>汪洞乡新合村</t>
  </si>
  <si>
    <t>新建拦水坝2座；新建沉砂池3座；新建50m³高位水池1座；敷设管网总长6200m，其中Φ50引水管1500m；Φ50配水管2500m，Φ40配水管200m，Φ32配水管1200m，Φ25配水管400m，Φ25入户管400m。</t>
  </si>
  <si>
    <t>通过项目的实施，可解决供水不稳定风险问题，受益人口41户、185人。</t>
  </si>
  <si>
    <t>融水县汪洞乡八洞村中朋屯饮水巩固提升工程</t>
  </si>
  <si>
    <t>汪洞乡八洞村</t>
  </si>
  <si>
    <t>新建10m3钢筋砼水池2座；沉砂罐2座；安装管路1400m，其中φ32PE引水管900m,φ25PE配水管500m。</t>
  </si>
  <si>
    <t>通过项目的实施，可解决供水不稳定风险问题，受益人口7户、32人。</t>
  </si>
  <si>
    <t>融水县汪洞乡廖合村乐园屯饮水巩固提升工程</t>
  </si>
  <si>
    <t>汪洞乡廖合村</t>
  </si>
  <si>
    <t>敷设Φ50引水管4000m。</t>
  </si>
  <si>
    <t>通过项目的实施，可解决供水不稳定风险问题，受益人口80户、360人。</t>
  </si>
  <si>
    <t>融水县汪洞乡廖合村寨盘屯饮水巩固提升工程</t>
  </si>
  <si>
    <t>新建引水坝一座；新建沉砂罐一个；新建50m³镀锌钢板装配式蓄水池一座；安装简易消毒设备一套（LK-200t）；
敷设管网总长4700m，其中Φ50引水管3000m，Φ50配水管500m，Φ40配水管200m，Φ32配水管600m，Φ25入户管400m。</t>
  </si>
  <si>
    <t>通过项目的实施，可解决供水不稳定风险问题，受益人口57户、257人。</t>
  </si>
  <si>
    <t>融水县滚贝乡尧贝村尧贝屯上寨饮水巩固提升工程</t>
  </si>
  <si>
    <t>新建拦水坝1座；沉沙罐1座；新建50m³镀锌钢板装配式蓄水池1座；安装管路5300m，其中φ63PE引水管1000m;φ50PE引水管1300m;φ40PE配水管3000m。</t>
  </si>
  <si>
    <t>通过项目的实施，可解决供水不稳定风险问题，受益人口189户、963人。</t>
  </si>
  <si>
    <t>融水县滚贝乡同心村乌依屯新寨饮水巩固提升工程</t>
  </si>
  <si>
    <t>滚贝乡同心村</t>
  </si>
  <si>
    <t>新建30m3蓄水池，φ50pe管700m</t>
  </si>
  <si>
    <t>通过项目的实施，可解决供水不稳定风险问题，受益人口31户、180人。</t>
  </si>
  <si>
    <t>融水县杆洞乡党鸠村乌英屯饮水巩固提升工程</t>
  </si>
  <si>
    <t>杆洞乡党鸠村</t>
  </si>
  <si>
    <t>新建100m3蓄水池，泵房1座，φ50pe管400m</t>
  </si>
  <si>
    <t>通过项目的实施，可解决供水不稳定风险问题，受益人口145户、724人。</t>
  </si>
  <si>
    <t>融水县杆洞乡尧告村田边屯灾后供水保障工程</t>
  </si>
  <si>
    <t>新建20m3装配式水池，重建管网等。</t>
  </si>
  <si>
    <t>通过项目的实施，可解决供水不稳定风险问题，受益人口180户、750人。</t>
  </si>
  <si>
    <t>融水县安太乡尧良村斗寨屯饮水巩固提升工程</t>
  </si>
  <si>
    <t>安太乡尧良村</t>
  </si>
  <si>
    <t>新建50m³镀锌钢板装配式蓄水池1座；拦水坝1座；沉砂罐1座；安装管路6100m，其中φ40PE引水管4700m,φ63PE配水管100m，φ50PE配水管500m,φ25PE配水管800m。</t>
  </si>
  <si>
    <t>通过项目的实施，可解决供水不稳定风险问题，受益人口76户、342人。</t>
  </si>
  <si>
    <t>融水县洞头镇六进村良栽屯饮水巩固提升工程</t>
  </si>
  <si>
    <t>洞头镇六进村</t>
  </si>
  <si>
    <t>新建50m³镀锌钢板装配式蓄水池1座；沉砂罐1座；安装管路3700m，其中φ63PE引水管3000m,φ63PE配水管200m,φ40PE配水管200m，φ25PE入户管300m。</t>
  </si>
  <si>
    <t>通过项目的实施，可解决供水不稳定风险问题，受益人口88户、396人。</t>
  </si>
  <si>
    <t>融水县安陲乡大伞村大伞屯饮水巩固提升工程</t>
  </si>
  <si>
    <t>安陲乡大伞村</t>
  </si>
  <si>
    <t>新建沉砂罐7座；集水井3座；10m3装配式水池4座；消毒设备安装4套；管路安装7200m，其中Φ32PE引水管6620m,Φ32PE配水管580m。</t>
  </si>
  <si>
    <t>通过项目的实施，可解决供水不稳定风险问题，受益人口199户、896人。</t>
  </si>
  <si>
    <t>融水县大浪镇大新村邦道屯饮水巩固提升工程</t>
  </si>
  <si>
    <t>大浪镇大新村</t>
  </si>
  <si>
    <t>新建水源点、蓄水池、泵房，改扩建管网等。</t>
  </si>
  <si>
    <t>通过项目的实施，可解决供水不稳定风险问题，受益人口112户、521人。</t>
  </si>
  <si>
    <t>融水县大浪镇高培村良培屯饮水巩固提升工程</t>
  </si>
  <si>
    <t>新建1座沉砂池；安装管路5900m，其中Φ40PE引水管2500m，Φ50PE配水管200m，Φ40PE配水管1200m，Φ32PE配水管1000m，Φ25PE入户管1000m。</t>
  </si>
  <si>
    <t>通过项目的实施，可解决供水不稳定风险问题，受益人口102户、459人。</t>
  </si>
  <si>
    <t>融水县白云乡大坡村汶水屯饮水巩固提升工程</t>
  </si>
  <si>
    <t>白云乡大坡村</t>
  </si>
  <si>
    <t>新建沉砂罐1座；新建100m³装配式蓄水池1座；安装消毒设备1套；敷设管网总长12700m，其中Φ63PE引水管4000m，φ63PE配水管1200m，φ50PE配水管200m，φ40PE配水管1300m，φ32PE配水管2700m，φ25PE入户管3300m。</t>
  </si>
  <si>
    <t>通过项目的实施，可解决供水不稳定风险问题，受益人口121户、549人。</t>
  </si>
  <si>
    <t>融水县白云乡白照村白照屯饮水巩固提升工程</t>
  </si>
  <si>
    <t>白云乡白照村</t>
  </si>
  <si>
    <t>新建进水池1座；新建沉砂罐1个；原有水池维修2座；敷设管网总长1950m，其中采用Φ50引水管1000m，Φ40引水管150m，Φ32配水管200m，Φ25配水管600m。</t>
  </si>
  <si>
    <t>通过项目的实施，可解决供水不稳定风险问题，受益人口262户、1179人。</t>
  </si>
  <si>
    <t>融水县白云乡白照村白云口屯饮水巩固提升工程</t>
  </si>
  <si>
    <t>新建100m³镀锌钢板装配式蓄水池1座；安装管路8936m，其中φ40PE引水管4500m，φ63PE配水管200m，φ50PE配水管3600m，φ40PE配水管400m，φ32PE入户管200m，DN50镀锌钢管36m。</t>
  </si>
  <si>
    <t>通过项目的实施，可解决供水不稳定风险问题，受益人口120户、536人。</t>
  </si>
  <si>
    <t>融水县红水乡黄奈村下屯饮水巩固提升工程</t>
  </si>
  <si>
    <t>红水乡黄奈村</t>
  </si>
  <si>
    <t>安装管网2100m,其中安装φ32PE配水管1900m，安装φ25PE配水管200m。</t>
  </si>
  <si>
    <t>通过项目的实施，可解决供水不稳定风险问题，受益人口65户、280人。</t>
  </si>
  <si>
    <t>融水县红水乡良友村尧良屯饮水巩固提升工程</t>
  </si>
  <si>
    <t>红水乡良友村</t>
  </si>
  <si>
    <t>新建100m³镀锌钢板装配式蓄水池1座；安装管路900m，其中Φ50引水管200m，Φ50配水管700m。</t>
  </si>
  <si>
    <t>通过项目的实施，可解决供水不稳定风险问题，受益人口224户、1010人。</t>
  </si>
  <si>
    <t>融水县红水乡良友村中屯饮水巩固提升工程</t>
  </si>
  <si>
    <t>新建1座拦水坝；沉沙罐1座；100m³镀锌板装配式蓄水池1座；安装管路6100m，其中Φ50引水管1500m,Φ50配水管2000m,Φ40配水管600m，Φ32配水管1200m，Φ25入户管800m。</t>
  </si>
  <si>
    <t>通过项目的实施，可解决供水不稳定风险问题，受益人口113户、510人。</t>
  </si>
  <si>
    <t>融水县拱洞乡平卯村平卯屯公路片饮水巩固提升工程</t>
  </si>
  <si>
    <t>拱洞乡平卯屯</t>
  </si>
  <si>
    <t>新建100m3装配式蓄水池，φ32管5600m、φ40管400m</t>
  </si>
  <si>
    <t>通过项目的实施，可解决供水不稳定风险问题，受益人口170户、748人。</t>
  </si>
  <si>
    <t>融水县大年乡高马村中正屯灾后供水保障工程（一期）</t>
  </si>
  <si>
    <t>大年乡高马村</t>
  </si>
  <si>
    <t>新建50m3装配式蓄水池，φ40管2000m</t>
  </si>
  <si>
    <t>通过项目的实施，可解决供水不稳定风险问题，受益人口106户、477人。</t>
  </si>
  <si>
    <t>融水县大年乡高马村归马屯饮水巩固提升工程</t>
  </si>
  <si>
    <t>新建拦水坝1座；沉砂罐1座；安装φ50PE引水管3800m。</t>
  </si>
  <si>
    <t>通过项目的实施，可解决供水不稳定风险问题，受益人口249户、1121人。</t>
  </si>
  <si>
    <t>融水县大年乡高马村高荣屯饮水巩固提升工程</t>
  </si>
  <si>
    <t>新建拦水坝1座；沉砂罐1座；安装φ50PE引水管2300m。</t>
  </si>
  <si>
    <t>通过项目的实施，可解决供水不稳定风险问题，受益人口310户、1450人。</t>
  </si>
  <si>
    <t>大年乡大年村饮水巩固提升工程</t>
  </si>
  <si>
    <t>新建拦水坝2座；沉砂罐1座；安装φ63PE引水管4200m。</t>
  </si>
  <si>
    <t>通过项目的实施，可解决供水不稳定风险问题，受益人口545户、2500人。</t>
  </si>
  <si>
    <t>融水县大年乡高马村高汉屯饮水巩固提升工程</t>
  </si>
  <si>
    <t>新建50m³高位水池1座；新建闸阀井1座；安装Φ50配水管300m。</t>
  </si>
  <si>
    <t>通过项目的实施，可解决供水不稳定风险问题，受益人口127户、580人。</t>
  </si>
  <si>
    <t>融水县良寨乡归坪村分党屯饮水巩固提升工程</t>
  </si>
  <si>
    <t>良寨乡归坪村</t>
  </si>
  <si>
    <t>新建两座挡水墙；新建沉砂罐一个；敷设管网总长1800m，其中Φ63引水管300m，Φ50引水管500m，Φ40引水管1000m。</t>
  </si>
  <si>
    <t>通过项目的实施，可解决供水不稳定风险问题，受益人口62户、279人。</t>
  </si>
  <si>
    <t>融水县良寨乡归坪村平茶屯饮水巩固提升工程</t>
  </si>
  <si>
    <t>新建100m3蓄水池，φ40pe管2000m。</t>
  </si>
  <si>
    <t>通过项目的实施，可解决供水不稳定风险问题，受益人口439户、1976人。</t>
  </si>
  <si>
    <t>融水县良寨乡大里村国里屯饮水巩固提升工程</t>
  </si>
  <si>
    <t>良寨乡大里村</t>
  </si>
  <si>
    <t>新建100m3蓄水池，φ63pe管3000m、φ50pe管2000m。</t>
  </si>
  <si>
    <t>通过项目的实施，可解决供水不稳定风险问题，受益人口206户、1008人。</t>
  </si>
  <si>
    <t>融水县良寨乡安全村滚榜屯饮水巩固提升工程</t>
  </si>
  <si>
    <t>良寨乡安全村</t>
  </si>
  <si>
    <t>新建2座拦水坝；新建2座沉砂罐；新建1座50m³装配式蓄水池；安装简易消毒设备1台（LK-200t）；安装管路4200m，其中φ50引水管1000m，φ40引水管1200m，φ32配水管1640m，φ32入户管360m。</t>
  </si>
  <si>
    <t>通过项目的实施，可解决供水不稳定风险问题，受益人口107户、507人。</t>
  </si>
  <si>
    <t>融水县融水镇新安村落久屯供水保障巩固提升工程</t>
  </si>
  <si>
    <t>融水镇新安村</t>
  </si>
  <si>
    <t>新建1座拦水坝和1座沉沙罐，安装管网1800m,管材采用PE100级塑料管，公称压力1.25Mpa。均为Φ63引水管。</t>
  </si>
  <si>
    <t>通过项目的实施，可解决供水不稳定风险问题，受益人口59户、260人。</t>
  </si>
  <si>
    <t>融水县融水镇新安村永利屯供水保障巩固提升工程</t>
  </si>
  <si>
    <t>新建拦水坝1座和沉砂罐1座，工程敷设管网总长1800m，管材采用PE100级塑料管，压力等级为1.25Mpa。均为Φ63引水管。</t>
  </si>
  <si>
    <t>通过项目的实施，可解决供水不稳定风险问题，受益人口55户、244人。</t>
  </si>
  <si>
    <t>融水县良寨乡大里村新寨屯饮水巩固提升工程</t>
  </si>
  <si>
    <t>新建φ50pe管2000m、φ25pe管1000m。</t>
  </si>
  <si>
    <t>通过项目的实施，可解决供水不稳定风险问题，受益人口35户、158人。</t>
  </si>
  <si>
    <t>融水县永乐镇下覃村大噉屯饮水巩固提升工程</t>
  </si>
  <si>
    <t>打井一口，泵房及管网布置</t>
  </si>
  <si>
    <t>通过项目的实施，可解决供水不稳定风险问题，受益人口24户、150人。</t>
  </si>
  <si>
    <t>融水县和睦镇和睦村水毁护岸修复工程</t>
  </si>
  <si>
    <t>和睦镇和睦村</t>
  </si>
  <si>
    <t xml:space="preserve">新建融江护岸挡墙及护坡220m </t>
  </si>
  <si>
    <t>通过项目的实施，可有效保障沿江民房安全，受益人口130户、580多人。</t>
  </si>
  <si>
    <t>（四）各乡镇推广以工代赈的基础设施</t>
  </si>
  <si>
    <t>融水苗族自治县大浪镇大德村杉木和林下中草药套种示范基地产业路</t>
  </si>
  <si>
    <t>大浪镇人民政府</t>
  </si>
  <si>
    <t>大浪镇大德村</t>
  </si>
  <si>
    <t>新建产业道路长2.3公里</t>
  </si>
  <si>
    <t>融水苗族自治县和睦镇万亩农田灌溉工程</t>
  </si>
  <si>
    <t>和睦镇镇人民政府</t>
  </si>
  <si>
    <t>和睦镇各村</t>
  </si>
  <si>
    <t>水渠维修30公里，维修塌方、涵洞管道10公里。</t>
  </si>
  <si>
    <t>融水苗族自治县洞头镇甲朵村渠道工程</t>
  </si>
  <si>
    <t>洞头镇人民政府</t>
  </si>
  <si>
    <t>洞头镇甲朵村</t>
  </si>
  <si>
    <t>2023年7月-2023年8月</t>
  </si>
  <si>
    <t>原引水渠防渗改造1条，长4000m。其中修复渡槽8座，水闸9座。</t>
  </si>
  <si>
    <t>预计带动当地群众务工人数50人，发放劳务报酬59.8万元</t>
  </si>
  <si>
    <t>融水县安陲乡江门村古龙屯油茶基地产业路项目</t>
  </si>
  <si>
    <t>水泥硬化道路，道路长3公里，路基宽度5.5米</t>
  </si>
  <si>
    <t>预计带动当地群众务工人数30人，发放劳务报酬60万元</t>
  </si>
  <si>
    <t>（五）林业局实施的基础设施</t>
  </si>
  <si>
    <t>融水县国营怀宝林场滩头至九栏林区产业道路硬化项目</t>
  </si>
  <si>
    <t>建设林区产业道路硬化0.7公里，硬化路面3.5m，厚0.2m。</t>
  </si>
  <si>
    <t>（六）交通局实施的基础设施</t>
  </si>
  <si>
    <t>安太乡尧电村归韶屯通畅工程</t>
  </si>
  <si>
    <t>安太乡尧电村委会</t>
  </si>
  <si>
    <t>长度为1.288km乡村道路，主要建设内容为路面扩宽及增设错车道。</t>
  </si>
  <si>
    <t>通过项目的实施改善当地群众生产条件，提高群众收入，带动当地产业发展，解决群众出行问题；该项目受益户数21户，受益人口77人</t>
  </si>
  <si>
    <t>55万/公里</t>
  </si>
  <si>
    <t>怀宝镇东水村新寨屯通畅工程</t>
  </si>
  <si>
    <t>怀宝镇东水村委会</t>
  </si>
  <si>
    <t>长度为4.693km乡村道路，主要建设内容为路面扩宽及增设错车道。</t>
  </si>
  <si>
    <t>通过项目的实施改善当地群众生产条件，提高群众收入，带动当地产业发展，解决群众出行问题；该项目受益户数15户，受益人口45人</t>
  </si>
  <si>
    <t>四荣乡东田村上落尤屯通畅工程</t>
  </si>
  <si>
    <t>四荣乡东田村委会</t>
  </si>
  <si>
    <t>路基、路面、涵洞挡土墙</t>
  </si>
  <si>
    <t>通过项目的实施，完成1.919公里路面扩宽工程，解决156人的出行难问题。</t>
  </si>
  <si>
    <t>四荣乡四合村山头屯通畅工程</t>
  </si>
  <si>
    <t>四荣乡四合村委会</t>
  </si>
  <si>
    <t>通过项目的实施，完成2.529公里路面扩宽工程，解决88人的出行难问题。</t>
  </si>
  <si>
    <t>四荣乡永安村钟家屯通畅工程</t>
  </si>
  <si>
    <t>四荣乡永安村委会</t>
  </si>
  <si>
    <t>通过项目的实施，完成1.543公里路面扩宽工程，解决70人的出行难问题。</t>
  </si>
  <si>
    <t>同练瑶族乡朋平村家成屯通畅工程</t>
  </si>
  <si>
    <t>同练瑶族乡朋平村委会</t>
  </si>
  <si>
    <t>通过项目的实施，完成2.771公里路面扩宽工程，解决44人的出行难问题。</t>
  </si>
  <si>
    <t>同练乡如劳村大寨屯至如火屯道路</t>
  </si>
  <si>
    <t>同练瑶族乡如劳村委会</t>
  </si>
  <si>
    <t>通过项目的实施，完成3.687公里路面扩宽工程，解决31人的出行难问题。</t>
  </si>
  <si>
    <t>同练瑶族乡同练村一屯上屯通畅工程</t>
  </si>
  <si>
    <t>同练瑶族乡同练村委会</t>
  </si>
  <si>
    <t>通过项目的实施，完成0.296公里路面扩宽工程，解决48人的出行难问题。</t>
  </si>
  <si>
    <t>同练瑶族乡英洞村朱家屯通畅工程</t>
  </si>
  <si>
    <t>同练瑶族乡英洞村委会</t>
  </si>
  <si>
    <t>通过项目的实施，完成7.424公里路面扩宽工程，解决22人的出行难问题。</t>
  </si>
  <si>
    <t>同练瑶族乡英洞村如火屯通畅工程</t>
  </si>
  <si>
    <t>通过项目的实施，完成3.239公里路面扩宽工程，解决77人的出行难问题。</t>
  </si>
  <si>
    <t>永乐镇兴隆村大难屯通组路通畅工程</t>
  </si>
  <si>
    <t>永乐镇兴隆村委会</t>
  </si>
  <si>
    <t>通过项目的实施，完成3.623公里路面扩宽工程，解决51人的出行难问题。</t>
  </si>
  <si>
    <t>（七）融水镇实施的基础设施</t>
  </si>
  <si>
    <t>融水镇新安村同坐屯400亩林下经济林种植草珊瑚产业路</t>
  </si>
  <si>
    <t>新开建设新安村同坐屯产业砂石道路，总长度0.7公里，路基宽6米，路面宽4.5米。</t>
  </si>
  <si>
    <t>融水镇新安村各屯通屯道路水毁修复项目</t>
  </si>
  <si>
    <t>1.新寨坪屯入屯路囗边：长20米、高4米；
2.长赖屯入何绍明家路口：长35米、高8米；
3.白石坡屯通屯道路：长30米、高5米；</t>
  </si>
  <si>
    <t>融水镇新安村落久屯码头水毁工程</t>
  </si>
  <si>
    <t>落久屯码头水毁，长48米、高5米。</t>
  </si>
  <si>
    <t>融水镇新安村沟滩屯巷道硬化项目</t>
  </si>
  <si>
    <t>硬化巷道长800米，宽3米，厚0.15米</t>
  </si>
  <si>
    <t>附件2-3</t>
  </si>
  <si>
    <t>融水苗族自治县统筹整合使用财政涉农资金（人居环境）项目明细表</t>
  </si>
  <si>
    <t xml:space="preserve">三、人居环境建设项目
</t>
  </si>
  <si>
    <t>（一）乡村振兴局实施项目</t>
  </si>
  <si>
    <t>2023年12月完工</t>
  </si>
  <si>
    <t>受益户为2024户，受益人数为8405人。</t>
  </si>
  <si>
    <t>三防镇新兴村板坡屯污水处理</t>
  </si>
  <si>
    <t>三防镇新兴村</t>
  </si>
  <si>
    <t>2023年5月-2023年12月</t>
  </si>
  <si>
    <t>通过项目的实施，可改善当地群众生活环境，提高群众生活幸福感，受益69户，303人。</t>
  </si>
  <si>
    <t>永乐镇下覃村白马屯污水处理</t>
  </si>
  <si>
    <t>通过项目的实施，可改善当地群众生活环境，提高群众生活幸福感，受益14户，61人。</t>
  </si>
  <si>
    <t>大年乡高僚村响塘屯污水处理</t>
  </si>
  <si>
    <t>大年乡高僚村</t>
  </si>
  <si>
    <t>通过项目的实施，可改善当地群众生活环境，提高群众生活幸福感，受益158户，906人。</t>
  </si>
  <si>
    <t>融水县永乐镇荣山村山湾屯污水处理设施</t>
  </si>
  <si>
    <t>2023年6月份-12月</t>
  </si>
  <si>
    <t>污水处理设施1座30吨/日，主管网1330米，支管网1446米，检查井45座</t>
  </si>
  <si>
    <t>通过项目的实施，可改善当地群众生活环境</t>
  </si>
  <si>
    <t>融水县永乐镇兴隆村古盆屯污水处理设施</t>
  </si>
  <si>
    <t>污水处理设施1座10吨/日，主管网192米，支管网473米，检查井5座</t>
  </si>
  <si>
    <t>融水县融水镇罗龙村高沙屯污水处理设施</t>
  </si>
  <si>
    <t>融水镇罗龙村</t>
  </si>
  <si>
    <t>污水处理设施1座10吨/日，主管网557米，支管网580米，检查井11座</t>
  </si>
  <si>
    <t>融水县洞头镇洞头村彩林屯污水处理设施</t>
  </si>
  <si>
    <t>污水处理设施1座35吨/日，主管网763米，支管网1728米，检查井25座</t>
  </si>
  <si>
    <t>融水县洞头镇洞头村平城屯污水处理设施</t>
  </si>
  <si>
    <t>污水处理设施1座30吨/日，主管网931米，支管网1704米，检查井20座</t>
  </si>
  <si>
    <t>（二）城管执法局实施项目</t>
  </si>
  <si>
    <t>2023年10月完工</t>
  </si>
  <si>
    <t>融水县永乐镇垃圾中转站项目</t>
  </si>
  <si>
    <t>永乐镇各村屯</t>
  </si>
  <si>
    <t>2023年2月—2023年10月</t>
  </si>
  <si>
    <t>建设内容及规模：建设1个垃圾中转站及外围配套工程，中转能力9吨/日，主体建筑占地面积约为220平方米，总建筑面积约350平方米。</t>
  </si>
  <si>
    <t>该项目建成之后，将有效改善永乐镇全镇人口26945人的人居环境，提升群众的生活质量，增加群众的幸福感。</t>
  </si>
  <si>
    <t>融水县永乐镇村级垃圾收集转运点项目</t>
  </si>
  <si>
    <t>附件2-4</t>
  </si>
  <si>
    <t>融水苗族自治县统筹整合使用财政涉农资金（其他类）项目明细表</t>
  </si>
  <si>
    <t>四、其他类</t>
  </si>
  <si>
    <t>14、15年退出户1200元/生.期，“文秀巾帼励志班”的女学生按1600元/人·学期脱贫户、监测户1500元/生.期，“文秀巾帼励志班”的女学生按2000元/人·学期；短期技能培训按每人每期3000元的标准结算培训经费给培训机构；短期技能培训以奖代补800元/人.期；农村实用技术培训50元/人.期</t>
  </si>
  <si>
    <t>项目前期支出、维护项目日常运行，确保项目正常开工</t>
  </si>
  <si>
    <t>村级公益性扶贫项目资产管护经费</t>
  </si>
  <si>
    <t>加强扶贫项目资产管护、维修</t>
  </si>
  <si>
    <t>对在本县域 内就业帮扶车间、企业、个体工商户等合法经营主体就业的脱贫 户、监测户劳动力，稳定务工满 6 个月以上的，给予200 元/人月 的劳务补助(最长不超过6 个月的劳务补助)，计划补助10000人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</si>
</sst>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5">
    <font>
      <sz val="11"/>
      <color theme="1"/>
      <name val="宋体"/>
      <charset val="134"/>
      <scheme val="minor"/>
    </font>
    <font>
      <sz val="11"/>
      <name val="宋体"/>
      <charset val="134"/>
      <scheme val="minor"/>
    </font>
    <font>
      <sz val="12"/>
      <name val="宋体"/>
      <charset val="134"/>
      <scheme val="minor"/>
    </font>
    <font>
      <b/>
      <sz val="20"/>
      <name val="宋体"/>
      <charset val="134"/>
      <scheme val="minor"/>
    </font>
    <font>
      <b/>
      <sz val="11"/>
      <name val="宋体"/>
      <charset val="134"/>
      <scheme val="minor"/>
    </font>
    <font>
      <b/>
      <sz val="10"/>
      <name val="宋体"/>
      <charset val="134"/>
      <scheme val="minor"/>
    </font>
    <font>
      <sz val="10"/>
      <name val="宋体"/>
      <charset val="134"/>
      <scheme val="minor"/>
    </font>
    <font>
      <sz val="10"/>
      <color theme="1"/>
      <name val="宋体"/>
      <charset val="134"/>
      <scheme val="minor"/>
    </font>
    <font>
      <b/>
      <sz val="20"/>
      <color theme="1"/>
      <name val="宋体"/>
      <charset val="134"/>
      <scheme val="minor"/>
    </font>
    <font>
      <b/>
      <sz val="11"/>
      <color theme="1"/>
      <name val="宋体"/>
      <charset val="134"/>
      <scheme val="minor"/>
    </font>
    <font>
      <sz val="10"/>
      <name val="宋体"/>
      <charset val="134"/>
    </font>
    <font>
      <sz val="10"/>
      <name val="宋体"/>
      <charset val="204"/>
    </font>
    <font>
      <b/>
      <sz val="10"/>
      <color theme="1"/>
      <name val="宋体"/>
      <charset val="134"/>
      <scheme val="minor"/>
    </font>
    <font>
      <sz val="10"/>
      <name val="宋体"/>
      <charset val="0"/>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34" borderId="0" applyNumberFormat="0" applyBorder="0" applyAlignment="0" applyProtection="0">
      <alignment vertical="center"/>
    </xf>
    <xf numFmtId="0" fontId="40" fillId="0" borderId="0">
      <alignment vertical="center"/>
    </xf>
    <xf numFmtId="0" fontId="0" fillId="0" borderId="0">
      <alignment vertical="center"/>
    </xf>
    <xf numFmtId="0" fontId="41" fillId="0" borderId="0"/>
    <xf numFmtId="0" fontId="15" fillId="0" borderId="0">
      <alignment vertical="center"/>
    </xf>
    <xf numFmtId="0" fontId="15" fillId="0" borderId="0"/>
    <xf numFmtId="0" fontId="42" fillId="0" borderId="0"/>
    <xf numFmtId="0" fontId="43" fillId="0" borderId="0">
      <alignment vertical="center"/>
    </xf>
    <xf numFmtId="0" fontId="43" fillId="0" borderId="0"/>
    <xf numFmtId="0" fontId="44" fillId="0" borderId="0">
      <alignment vertical="center"/>
    </xf>
    <xf numFmtId="0" fontId="15" fillId="0" borderId="0">
      <alignment vertical="center"/>
    </xf>
  </cellStyleXfs>
  <cellXfs count="12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Alignment="1">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3" fontId="5"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176" fontId="6" fillId="0" borderId="3" xfId="0" applyNumberFormat="1" applyFont="1" applyBorder="1" applyAlignment="1">
      <alignment horizontal="center" vertical="center" wrapText="1"/>
    </xf>
    <xf numFmtId="0" fontId="0" fillId="0" borderId="0" xfId="0" applyFill="1" applyAlignment="1">
      <alignment vertical="center" wrapText="1"/>
    </xf>
    <xf numFmtId="0" fontId="0" fillId="0" borderId="0" xfId="0" applyAlignment="1">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horizontal="left" vertical="center" wrapText="1"/>
    </xf>
    <xf numFmtId="0" fontId="7"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9" fillId="0" borderId="0" xfId="1" applyNumberFormat="1" applyFont="1" applyFill="1" applyBorder="1" applyAlignment="1">
      <alignment horizontal="center" vertical="center" wrapText="1"/>
    </xf>
    <xf numFmtId="177" fontId="4" fillId="0" borderId="3" xfId="1" applyNumberFormat="1" applyFont="1" applyFill="1" applyBorder="1" applyAlignment="1">
      <alignment horizontal="center" vertical="center" wrapText="1"/>
    </xf>
    <xf numFmtId="43" fontId="4" fillId="0" borderId="3" xfId="1" applyFont="1" applyFill="1" applyBorder="1" applyAlignment="1">
      <alignment horizontal="right" vertical="center" wrapText="1"/>
    </xf>
    <xf numFmtId="43" fontId="10" fillId="0" borderId="3" xfId="1" applyNumberFormat="1" applyFont="1" applyFill="1" applyBorder="1" applyAlignment="1">
      <alignment vertical="center" wrapText="1"/>
    </xf>
    <xf numFmtId="43" fontId="10" fillId="0" borderId="3" xfId="1" applyNumberFormat="1" applyFont="1" applyFill="1" applyBorder="1" applyAlignment="1">
      <alignment horizontal="center" vertical="center" wrapText="1"/>
    </xf>
    <xf numFmtId="0" fontId="0" fillId="0" borderId="0" xfId="0" applyFill="1" applyAlignment="1">
      <alignment vertical="center"/>
    </xf>
    <xf numFmtId="57" fontId="4" fillId="0" borderId="3" xfId="0" applyNumberFormat="1" applyFont="1" applyFill="1" applyBorder="1" applyAlignment="1">
      <alignment horizontal="center" vertical="center" wrapText="1"/>
    </xf>
    <xf numFmtId="0" fontId="10" fillId="0" borderId="3" xfId="1" applyNumberFormat="1" applyFont="1"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vertical="center" wrapText="1"/>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43" fontId="1" fillId="0" borderId="0" xfId="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1"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3" fontId="4" fillId="0" borderId="0" xfId="1" applyFont="1" applyFill="1" applyBorder="1" applyAlignment="1">
      <alignment horizontal="center" vertical="center" wrapText="1"/>
    </xf>
    <xf numFmtId="43" fontId="4" fillId="0" borderId="3" xfId="1" applyFont="1" applyFill="1" applyBorder="1" applyAlignment="1">
      <alignment horizontal="center" vertical="center" wrapText="1"/>
    </xf>
    <xf numFmtId="43" fontId="6" fillId="0" borderId="3" xfId="0" applyNumberFormat="1" applyFont="1" applyFill="1" applyBorder="1" applyAlignment="1">
      <alignment horizontal="right" vertical="center" wrapText="1"/>
    </xf>
    <xf numFmtId="0" fontId="10" fillId="0" borderId="0" xfId="0" applyFont="1">
      <alignment vertical="center"/>
    </xf>
    <xf numFmtId="0" fontId="13" fillId="0" borderId="3" xfId="0" applyFont="1" applyFill="1" applyBorder="1" applyAlignment="1">
      <alignment horizontal="left" vertical="center" wrapText="1"/>
    </xf>
    <xf numFmtId="43" fontId="6" fillId="0" borderId="2" xfId="0" applyNumberFormat="1" applyFont="1" applyFill="1" applyBorder="1" applyAlignment="1">
      <alignment horizontal="right" vertical="center" wrapText="1"/>
    </xf>
    <xf numFmtId="0" fontId="6" fillId="0" borderId="4" xfId="0" applyFont="1" applyFill="1" applyBorder="1" applyAlignment="1">
      <alignment horizontal="left" vertical="center" wrapText="1"/>
    </xf>
    <xf numFmtId="43" fontId="1" fillId="0" borderId="3" xfId="0" applyNumberFormat="1" applyFont="1" applyFill="1" applyBorder="1" applyAlignment="1">
      <alignment vertical="center" wrapText="1"/>
    </xf>
    <xf numFmtId="43" fontId="1" fillId="0" borderId="5" xfId="0" applyNumberFormat="1" applyFont="1" applyFill="1" applyBorder="1" applyAlignment="1">
      <alignment vertical="center" wrapText="1"/>
    </xf>
    <xf numFmtId="43" fontId="6" fillId="0" borderId="5" xfId="0" applyNumberFormat="1" applyFont="1" applyFill="1" applyBorder="1" applyAlignment="1">
      <alignment horizontal="right" vertical="center" wrapText="1"/>
    </xf>
    <xf numFmtId="0" fontId="4" fillId="0" borderId="0" xfId="0" applyFont="1">
      <alignment vertical="center"/>
    </xf>
    <xf numFmtId="0" fontId="6" fillId="0" borderId="0" xfId="0" applyFont="1" applyFill="1">
      <alignment vertical="center"/>
    </xf>
    <xf numFmtId="0" fontId="5" fillId="0" borderId="0" xfId="0" applyFont="1">
      <alignment vertical="center"/>
    </xf>
    <xf numFmtId="0" fontId="6" fillId="0" borderId="0" xfId="0" applyFont="1">
      <alignment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alignment horizontal="left"/>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6" fillId="0" borderId="3" xfId="51" applyFont="1" applyFill="1" applyBorder="1" applyAlignment="1">
      <alignment horizontal="left" vertical="center" wrapText="1"/>
    </xf>
    <xf numFmtId="10" fontId="6"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43" fontId="6" fillId="0" borderId="3" xfId="0" applyNumberFormat="1" applyFont="1" applyFill="1" applyBorder="1" applyAlignment="1">
      <alignment horizontal="center" vertical="center" wrapText="1"/>
    </xf>
    <xf numFmtId="43" fontId="6" fillId="0" borderId="3" xfId="0" applyNumberFormat="1" applyFont="1" applyBorder="1" applyAlignment="1">
      <alignment horizontal="center" vertical="center"/>
    </xf>
    <xf numFmtId="43" fontId="6" fillId="0" borderId="3" xfId="0" applyNumberFormat="1" applyFont="1" applyBorder="1">
      <alignment vertical="center"/>
    </xf>
    <xf numFmtId="43"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 name="常规 7" xfId="59"/>
  </cellStyles>
  <dxfs count="1">
    <dxf>
      <fill>
        <patternFill patternType="solid">
          <bgColor rgb="FFFF9900"/>
        </patternFill>
      </fill>
    </dxf>
  </dxfs>
  <tableStyles count="0" defaultTableStyle="TableStyleMedium2" defaultPivotStyle="PivotStyleLight16"/>
  <colors>
    <mruColors>
      <color rgb="00FFFFFF"/>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abSelected="1" workbookViewId="0">
      <pane ySplit="6" topLeftCell="A7" activePane="bottomLeft" state="frozen"/>
      <selection/>
      <selection pane="bottomLeft" activeCell="F21" sqref="F21"/>
    </sheetView>
  </sheetViews>
  <sheetFormatPr defaultColWidth="9" defaultRowHeight="13.5"/>
  <cols>
    <col min="1" max="1" width="9.5" style="4" customWidth="1"/>
    <col min="2" max="2" width="22.25" style="1" customWidth="1"/>
    <col min="3" max="3" width="12.25" style="1" customWidth="1"/>
    <col min="4" max="4" width="9.38333333333333" style="1" customWidth="1"/>
    <col min="5" max="5" width="14.8833333333333" style="1" customWidth="1"/>
    <col min="6" max="6" width="30.25" style="84" customWidth="1"/>
    <col min="7" max="7" width="17.5" style="84" customWidth="1"/>
    <col min="8" max="8" width="30" style="84" customWidth="1"/>
    <col min="9" max="9" width="11.625" style="85" customWidth="1"/>
    <col min="10" max="10" width="12.625" style="1" customWidth="1"/>
    <col min="11" max="12" width="11.5" style="1" customWidth="1"/>
    <col min="13" max="13" width="11.875" style="1" customWidth="1"/>
    <col min="14" max="16384" width="9" style="4"/>
  </cols>
  <sheetData>
    <row r="1" ht="23.25" customHeight="1" spans="1:13">
      <c r="A1" s="86" t="s">
        <v>0</v>
      </c>
      <c r="B1" s="86"/>
      <c r="C1" s="87"/>
      <c r="D1" s="87"/>
      <c r="E1" s="88"/>
      <c r="F1" s="89"/>
      <c r="G1" s="89"/>
      <c r="H1" s="89"/>
      <c r="I1" s="87"/>
      <c r="J1" s="87"/>
      <c r="K1" s="87"/>
      <c r="L1" s="87"/>
      <c r="M1" s="87"/>
    </row>
    <row r="2" ht="27" spans="1:13">
      <c r="A2" s="90" t="s">
        <v>1</v>
      </c>
      <c r="B2" s="90"/>
      <c r="C2" s="90"/>
      <c r="D2" s="90"/>
      <c r="E2" s="91"/>
      <c r="F2" s="92"/>
      <c r="G2" s="92"/>
      <c r="H2" s="92"/>
      <c r="I2" s="90"/>
      <c r="J2" s="90"/>
      <c r="K2" s="90"/>
      <c r="L2" s="90"/>
      <c r="M2" s="90"/>
    </row>
    <row r="3" ht="28.5" customHeight="1" spans="1:13">
      <c r="A3" s="93" t="s">
        <v>2</v>
      </c>
      <c r="B3" s="93"/>
      <c r="C3" s="94"/>
      <c r="D3" s="94"/>
      <c r="E3" s="94"/>
      <c r="F3" s="95"/>
      <c r="G3" s="94" t="s">
        <v>3</v>
      </c>
      <c r="H3" s="94"/>
      <c r="I3" s="94"/>
      <c r="J3" s="94" t="s">
        <v>4</v>
      </c>
      <c r="K3" s="94"/>
      <c r="L3" s="94"/>
      <c r="M3" s="94"/>
    </row>
    <row r="4" ht="22.5" customHeight="1" spans="1:13">
      <c r="A4" s="96" t="s">
        <v>5</v>
      </c>
      <c r="B4" s="96" t="s">
        <v>6</v>
      </c>
      <c r="C4" s="96" t="s">
        <v>7</v>
      </c>
      <c r="D4" s="96" t="s">
        <v>8</v>
      </c>
      <c r="E4" s="96" t="s">
        <v>9</v>
      </c>
      <c r="F4" s="96" t="s">
        <v>10</v>
      </c>
      <c r="G4" s="97" t="s">
        <v>11</v>
      </c>
      <c r="H4" s="96" t="s">
        <v>12</v>
      </c>
      <c r="I4" s="96" t="s">
        <v>13</v>
      </c>
      <c r="J4" s="96" t="s">
        <v>14</v>
      </c>
      <c r="K4" s="96"/>
      <c r="L4" s="96"/>
      <c r="M4" s="96"/>
    </row>
    <row r="5" ht="16" customHeight="1" spans="1:13">
      <c r="A5" s="96"/>
      <c r="B5" s="96"/>
      <c r="C5" s="96"/>
      <c r="D5" s="96"/>
      <c r="E5" s="96"/>
      <c r="F5" s="96"/>
      <c r="G5" s="97"/>
      <c r="H5" s="96"/>
      <c r="I5" s="96"/>
      <c r="J5" s="96" t="s">
        <v>15</v>
      </c>
      <c r="K5" s="113" t="s">
        <v>16</v>
      </c>
      <c r="L5" s="114"/>
      <c r="M5" s="114"/>
    </row>
    <row r="6" ht="18" customHeight="1" spans="1:13">
      <c r="A6" s="96"/>
      <c r="B6" s="96"/>
      <c r="C6" s="96"/>
      <c r="D6" s="96"/>
      <c r="E6" s="96"/>
      <c r="F6" s="96"/>
      <c r="G6" s="97"/>
      <c r="H6" s="96"/>
      <c r="I6" s="96"/>
      <c r="J6" s="96"/>
      <c r="K6" s="96" t="s">
        <v>17</v>
      </c>
      <c r="L6" s="96" t="s">
        <v>18</v>
      </c>
      <c r="M6" s="96" t="s">
        <v>19</v>
      </c>
    </row>
    <row r="7" s="80" customFormat="1" ht="22" customHeight="1" spans="1:13">
      <c r="A7" s="98" t="s">
        <v>20</v>
      </c>
      <c r="B7" s="16"/>
      <c r="C7" s="16"/>
      <c r="D7" s="16"/>
      <c r="E7" s="16"/>
      <c r="F7" s="99"/>
      <c r="G7" s="100"/>
      <c r="H7" s="99"/>
      <c r="I7" s="19">
        <f>K7</f>
        <v>46585.81</v>
      </c>
      <c r="J7" s="16"/>
      <c r="K7" s="19">
        <f>L7+M7</f>
        <v>46585.81</v>
      </c>
      <c r="L7" s="19">
        <f>L8+L12+L20+L23</f>
        <v>32274.81</v>
      </c>
      <c r="M7" s="19">
        <f>M8+M12+M20+M23</f>
        <v>14311</v>
      </c>
    </row>
    <row r="8" ht="23" customHeight="1" spans="1:13">
      <c r="A8" s="101" t="s">
        <v>21</v>
      </c>
      <c r="B8" s="16" t="s">
        <v>17</v>
      </c>
      <c r="C8" s="16"/>
      <c r="D8" s="16"/>
      <c r="E8" s="16"/>
      <c r="F8" s="99"/>
      <c r="G8" s="99"/>
      <c r="H8" s="99"/>
      <c r="I8" s="19">
        <f t="shared" ref="I8:M8" si="0">SUM(I9:I11)</f>
        <v>26091</v>
      </c>
      <c r="J8" s="16"/>
      <c r="K8" s="19">
        <f t="shared" si="0"/>
        <v>26091</v>
      </c>
      <c r="L8" s="19">
        <f t="shared" si="0"/>
        <v>18901</v>
      </c>
      <c r="M8" s="19">
        <f t="shared" si="0"/>
        <v>7190</v>
      </c>
    </row>
    <row r="9" customFormat="1" ht="42" customHeight="1" spans="1:13">
      <c r="A9" s="102"/>
      <c r="B9" s="103" t="s">
        <v>22</v>
      </c>
      <c r="C9" s="20" t="s">
        <v>23</v>
      </c>
      <c r="D9" s="17" t="s">
        <v>24</v>
      </c>
      <c r="E9" s="17" t="s">
        <v>25</v>
      </c>
      <c r="F9" s="17" t="s">
        <v>26</v>
      </c>
      <c r="G9" s="20" t="s">
        <v>27</v>
      </c>
      <c r="H9" s="20" t="s">
        <v>28</v>
      </c>
      <c r="I9" s="115">
        <f>K9</f>
        <v>10193</v>
      </c>
      <c r="J9" s="17" t="s">
        <v>29</v>
      </c>
      <c r="K9" s="115">
        <f t="shared" ref="K9:K19" si="1">L9+M9</f>
        <v>10193</v>
      </c>
      <c r="L9" s="116">
        <v>8193</v>
      </c>
      <c r="M9" s="116">
        <v>2000</v>
      </c>
    </row>
    <row r="10" s="81" customFormat="1" ht="53" customHeight="1" spans="1:13">
      <c r="A10" s="102"/>
      <c r="B10" s="103" t="s">
        <v>30</v>
      </c>
      <c r="C10" s="17" t="s">
        <v>31</v>
      </c>
      <c r="D10" s="17" t="s">
        <v>24</v>
      </c>
      <c r="E10" s="17" t="s">
        <v>32</v>
      </c>
      <c r="F10" s="17" t="s">
        <v>33</v>
      </c>
      <c r="G10" s="20" t="s">
        <v>34</v>
      </c>
      <c r="H10" s="20" t="s">
        <v>35</v>
      </c>
      <c r="I10" s="115">
        <f>K10</f>
        <v>9640</v>
      </c>
      <c r="J10" s="17" t="s">
        <v>29</v>
      </c>
      <c r="K10" s="115">
        <f t="shared" si="1"/>
        <v>9640</v>
      </c>
      <c r="L10" s="115">
        <v>6000</v>
      </c>
      <c r="M10" s="115">
        <v>3640</v>
      </c>
    </row>
    <row r="11" s="81" customFormat="1" ht="59" customHeight="1" spans="1:13">
      <c r="A11" s="102"/>
      <c r="B11" s="103" t="s">
        <v>36</v>
      </c>
      <c r="C11" s="17" t="s">
        <v>37</v>
      </c>
      <c r="D11" s="17" t="s">
        <v>24</v>
      </c>
      <c r="E11" s="17" t="s">
        <v>38</v>
      </c>
      <c r="F11" s="17" t="s">
        <v>39</v>
      </c>
      <c r="G11" s="20" t="s">
        <v>40</v>
      </c>
      <c r="H11" s="20" t="s">
        <v>41</v>
      </c>
      <c r="I11" s="115">
        <f>K11</f>
        <v>6258</v>
      </c>
      <c r="J11" s="17" t="s">
        <v>29</v>
      </c>
      <c r="K11" s="115">
        <f t="shared" si="1"/>
        <v>6258</v>
      </c>
      <c r="L11" s="115">
        <v>4708</v>
      </c>
      <c r="M11" s="115">
        <v>1550</v>
      </c>
    </row>
    <row r="12" s="82" customFormat="1" ht="32" customHeight="1" spans="1:13">
      <c r="A12" s="101" t="s">
        <v>42</v>
      </c>
      <c r="B12" s="104" t="s">
        <v>17</v>
      </c>
      <c r="C12" s="104"/>
      <c r="D12" s="104"/>
      <c r="E12" s="104"/>
      <c r="F12" s="99"/>
      <c r="G12" s="99"/>
      <c r="H12" s="105"/>
      <c r="I12" s="19">
        <f>SUM(I13:I19)</f>
        <v>9471</v>
      </c>
      <c r="J12" s="18"/>
      <c r="K12" s="19">
        <f>SUM(K13:K19)</f>
        <v>9471</v>
      </c>
      <c r="L12" s="19">
        <f>SUM(L13:L19)</f>
        <v>5477</v>
      </c>
      <c r="M12" s="19">
        <f>SUM(M13:M19)</f>
        <v>3994</v>
      </c>
    </row>
    <row r="13" s="83" customFormat="1" ht="42" customHeight="1" spans="1:13">
      <c r="A13" s="102"/>
      <c r="B13" s="103" t="s">
        <v>43</v>
      </c>
      <c r="C13" s="17" t="s">
        <v>44</v>
      </c>
      <c r="D13" s="17" t="s">
        <v>24</v>
      </c>
      <c r="E13" s="17" t="s">
        <v>45</v>
      </c>
      <c r="F13" s="17" t="s">
        <v>46</v>
      </c>
      <c r="G13" s="20" t="s">
        <v>40</v>
      </c>
      <c r="H13" s="20" t="s">
        <v>47</v>
      </c>
      <c r="I13" s="115">
        <f t="shared" ref="I13:I19" si="2">K13</f>
        <v>4053</v>
      </c>
      <c r="J13" s="17" t="s">
        <v>29</v>
      </c>
      <c r="K13" s="115">
        <f t="shared" si="1"/>
        <v>4053</v>
      </c>
      <c r="L13" s="115">
        <v>1396</v>
      </c>
      <c r="M13" s="115">
        <v>2657</v>
      </c>
    </row>
    <row r="14" s="81" customFormat="1" ht="38" customHeight="1" spans="1:13">
      <c r="A14" s="102"/>
      <c r="B14" s="20" t="s">
        <v>48</v>
      </c>
      <c r="C14" s="17" t="s">
        <v>49</v>
      </c>
      <c r="D14" s="17" t="s">
        <v>24</v>
      </c>
      <c r="E14" s="17" t="s">
        <v>50</v>
      </c>
      <c r="F14" s="17" t="s">
        <v>51</v>
      </c>
      <c r="G14" s="20" t="s">
        <v>40</v>
      </c>
      <c r="H14" s="17" t="s">
        <v>52</v>
      </c>
      <c r="I14" s="115">
        <f t="shared" si="2"/>
        <v>667</v>
      </c>
      <c r="J14" s="17" t="s">
        <v>29</v>
      </c>
      <c r="K14" s="115">
        <f t="shared" si="1"/>
        <v>667</v>
      </c>
      <c r="L14" s="115">
        <v>667</v>
      </c>
      <c r="M14" s="115"/>
    </row>
    <row r="15" s="83" customFormat="1" ht="43" customHeight="1" spans="1:13">
      <c r="A15" s="102"/>
      <c r="B15" s="20" t="s">
        <v>53</v>
      </c>
      <c r="C15" s="17" t="s">
        <v>54</v>
      </c>
      <c r="D15" s="17" t="s">
        <v>24</v>
      </c>
      <c r="E15" s="17" t="s">
        <v>55</v>
      </c>
      <c r="F15" s="17" t="s">
        <v>56</v>
      </c>
      <c r="G15" s="20" t="s">
        <v>40</v>
      </c>
      <c r="H15" s="20" t="s">
        <v>57</v>
      </c>
      <c r="I15" s="115">
        <f t="shared" si="2"/>
        <v>2800</v>
      </c>
      <c r="J15" s="17" t="s">
        <v>29</v>
      </c>
      <c r="K15" s="115">
        <f t="shared" si="1"/>
        <v>2800</v>
      </c>
      <c r="L15" s="115">
        <v>1800</v>
      </c>
      <c r="M15" s="115">
        <v>1000</v>
      </c>
    </row>
    <row r="16" s="83" customFormat="1" ht="43" customHeight="1" spans="1:13">
      <c r="A16" s="102"/>
      <c r="B16" s="20" t="s">
        <v>58</v>
      </c>
      <c r="C16" s="17" t="s">
        <v>31</v>
      </c>
      <c r="D16" s="17" t="s">
        <v>24</v>
      </c>
      <c r="E16" s="17" t="s">
        <v>59</v>
      </c>
      <c r="F16" s="17" t="s">
        <v>60</v>
      </c>
      <c r="G16" s="20" t="s">
        <v>40</v>
      </c>
      <c r="H16" s="20" t="s">
        <v>61</v>
      </c>
      <c r="I16" s="115">
        <f t="shared" si="2"/>
        <v>1085</v>
      </c>
      <c r="J16" s="17" t="s">
        <v>29</v>
      </c>
      <c r="K16" s="115">
        <f t="shared" si="1"/>
        <v>1085</v>
      </c>
      <c r="L16" s="115">
        <v>924</v>
      </c>
      <c r="M16" s="115">
        <v>161</v>
      </c>
    </row>
    <row r="17" s="83" customFormat="1" ht="43" customHeight="1" spans="1:13">
      <c r="A17" s="102"/>
      <c r="B17" s="20" t="s">
        <v>62</v>
      </c>
      <c r="C17" s="17" t="s">
        <v>63</v>
      </c>
      <c r="D17" s="17" t="s">
        <v>24</v>
      </c>
      <c r="E17" s="17" t="s">
        <v>64</v>
      </c>
      <c r="F17" s="17" t="s">
        <v>65</v>
      </c>
      <c r="G17" s="20" t="s">
        <v>40</v>
      </c>
      <c r="H17" s="45" t="s">
        <v>66</v>
      </c>
      <c r="I17" s="115">
        <f t="shared" si="2"/>
        <v>40</v>
      </c>
      <c r="J17" s="17" t="s">
        <v>29</v>
      </c>
      <c r="K17" s="115">
        <f t="shared" si="1"/>
        <v>40</v>
      </c>
      <c r="L17" s="115">
        <v>40</v>
      </c>
      <c r="M17" s="115">
        <v>0</v>
      </c>
    </row>
    <row r="18" s="83" customFormat="1" ht="43" customHeight="1" spans="1:13">
      <c r="A18" s="102"/>
      <c r="B18" s="20" t="s">
        <v>67</v>
      </c>
      <c r="C18" s="17" t="s">
        <v>68</v>
      </c>
      <c r="D18" s="17" t="s">
        <v>24</v>
      </c>
      <c r="E18" s="17" t="s">
        <v>69</v>
      </c>
      <c r="F18" s="17" t="s">
        <v>70</v>
      </c>
      <c r="G18" s="20" t="s">
        <v>40</v>
      </c>
      <c r="H18" s="20" t="s">
        <v>71</v>
      </c>
      <c r="I18" s="115">
        <f t="shared" si="2"/>
        <v>650</v>
      </c>
      <c r="J18" s="17" t="s">
        <v>29</v>
      </c>
      <c r="K18" s="115">
        <f t="shared" si="1"/>
        <v>650</v>
      </c>
      <c r="L18" s="115">
        <v>650</v>
      </c>
      <c r="M18" s="115">
        <v>0</v>
      </c>
    </row>
    <row r="19" s="83" customFormat="1" ht="43" customHeight="1" spans="1:13">
      <c r="A19" s="102"/>
      <c r="B19" s="20" t="s">
        <v>72</v>
      </c>
      <c r="C19" s="17" t="s">
        <v>73</v>
      </c>
      <c r="D19" s="17" t="s">
        <v>74</v>
      </c>
      <c r="E19" s="17" t="s">
        <v>75</v>
      </c>
      <c r="F19" s="17" t="s">
        <v>76</v>
      </c>
      <c r="G19" s="20" t="s">
        <v>40</v>
      </c>
      <c r="H19" s="20" t="s">
        <v>77</v>
      </c>
      <c r="I19" s="115">
        <f t="shared" si="2"/>
        <v>176</v>
      </c>
      <c r="J19" s="17" t="s">
        <v>29</v>
      </c>
      <c r="K19" s="115">
        <f t="shared" si="1"/>
        <v>176</v>
      </c>
      <c r="L19" s="115"/>
      <c r="M19" s="115">
        <v>176</v>
      </c>
    </row>
    <row r="20" s="83" customFormat="1" ht="29" customHeight="1" spans="1:13">
      <c r="A20" s="101" t="s">
        <v>78</v>
      </c>
      <c r="B20" s="99" t="s">
        <v>17</v>
      </c>
      <c r="C20" s="17"/>
      <c r="D20" s="17"/>
      <c r="E20" s="17"/>
      <c r="F20" s="17"/>
      <c r="G20" s="106"/>
      <c r="H20" s="20"/>
      <c r="I20" s="19">
        <f>SUM(I21:I22)</f>
        <v>1350</v>
      </c>
      <c r="J20" s="16"/>
      <c r="K20" s="19">
        <f>SUM(K21:K22)</f>
        <v>1350</v>
      </c>
      <c r="L20" s="19">
        <f>SUM(L21:L22)</f>
        <v>0</v>
      </c>
      <c r="M20" s="19">
        <f>SUM(M21:M22)</f>
        <v>1350</v>
      </c>
    </row>
    <row r="21" s="83" customFormat="1" ht="50.1" customHeight="1" spans="1:13">
      <c r="A21" s="102"/>
      <c r="B21" s="41" t="s">
        <v>79</v>
      </c>
      <c r="C21" s="17" t="s">
        <v>44</v>
      </c>
      <c r="D21" s="17" t="s">
        <v>24</v>
      </c>
      <c r="E21" s="17" t="s">
        <v>38</v>
      </c>
      <c r="F21" s="44" t="s">
        <v>80</v>
      </c>
      <c r="G21" s="20" t="s">
        <v>40</v>
      </c>
      <c r="H21" s="45" t="s">
        <v>81</v>
      </c>
      <c r="I21" s="115">
        <f>K21</f>
        <v>850</v>
      </c>
      <c r="J21" s="17" t="s">
        <v>29</v>
      </c>
      <c r="K21" s="115">
        <f>L21+M21</f>
        <v>850</v>
      </c>
      <c r="L21" s="115"/>
      <c r="M21" s="115">
        <v>850</v>
      </c>
    </row>
    <row r="22" s="83" customFormat="1" ht="50.1" customHeight="1" spans="1:13">
      <c r="A22" s="107"/>
      <c r="B22" s="41" t="s">
        <v>82</v>
      </c>
      <c r="C22" s="17" t="s">
        <v>83</v>
      </c>
      <c r="D22" s="17" t="s">
        <v>84</v>
      </c>
      <c r="E22" s="17" t="s">
        <v>38</v>
      </c>
      <c r="F22" s="44" t="s">
        <v>85</v>
      </c>
      <c r="G22" s="20" t="s">
        <v>40</v>
      </c>
      <c r="H22" s="43" t="s">
        <v>86</v>
      </c>
      <c r="I22" s="115">
        <f>K22</f>
        <v>500</v>
      </c>
      <c r="J22" s="17" t="s">
        <v>29</v>
      </c>
      <c r="K22" s="115">
        <f>L22+M22</f>
        <v>500</v>
      </c>
      <c r="L22" s="115"/>
      <c r="M22" s="115">
        <v>500</v>
      </c>
    </row>
    <row r="23" s="82" customFormat="1" ht="25" customHeight="1" spans="1:13">
      <c r="A23" s="101" t="s">
        <v>87</v>
      </c>
      <c r="B23" s="99" t="s">
        <v>17</v>
      </c>
      <c r="C23" s="16"/>
      <c r="D23" s="16"/>
      <c r="E23" s="16"/>
      <c r="F23" s="99"/>
      <c r="G23" s="99"/>
      <c r="H23" s="99"/>
      <c r="I23" s="19">
        <f>SUM(I24:I31)</f>
        <v>9673.81</v>
      </c>
      <c r="J23" s="18"/>
      <c r="K23" s="19">
        <f>SUM(K24:K31)</f>
        <v>9673.81</v>
      </c>
      <c r="L23" s="19">
        <f>SUM(L24:L31)</f>
        <v>7896.81</v>
      </c>
      <c r="M23" s="19">
        <f>SUM(M24:M31)</f>
        <v>1777</v>
      </c>
    </row>
    <row r="24" s="83" customFormat="1" ht="180" customHeight="1" spans="1:13">
      <c r="A24" s="102"/>
      <c r="B24" s="20" t="s">
        <v>88</v>
      </c>
      <c r="C24" s="17" t="s">
        <v>44</v>
      </c>
      <c r="D24" s="17" t="s">
        <v>24</v>
      </c>
      <c r="E24" s="20" t="s">
        <v>89</v>
      </c>
      <c r="F24" s="21" t="s">
        <v>90</v>
      </c>
      <c r="G24" s="20" t="s">
        <v>91</v>
      </c>
      <c r="H24" s="22" t="s">
        <v>92</v>
      </c>
      <c r="I24" s="115">
        <f t="shared" ref="I24:I32" si="3">K24</f>
        <v>1050</v>
      </c>
      <c r="J24" s="17" t="s">
        <v>29</v>
      </c>
      <c r="K24" s="115">
        <f t="shared" ref="K24:K32" si="4">L24+M24</f>
        <v>1050</v>
      </c>
      <c r="L24" s="115">
        <v>1050</v>
      </c>
      <c r="M24" s="115"/>
    </row>
    <row r="25" s="83" customFormat="1" ht="76" customHeight="1" spans="1:13">
      <c r="A25" s="102"/>
      <c r="B25" s="20" t="s">
        <v>93</v>
      </c>
      <c r="C25" s="17" t="s">
        <v>44</v>
      </c>
      <c r="D25" s="17" t="s">
        <v>24</v>
      </c>
      <c r="E25" s="20" t="s">
        <v>32</v>
      </c>
      <c r="F25" s="21" t="s">
        <v>94</v>
      </c>
      <c r="G25" s="20" t="s">
        <v>95</v>
      </c>
      <c r="H25" s="22" t="s">
        <v>96</v>
      </c>
      <c r="I25" s="115">
        <f t="shared" si="3"/>
        <v>260</v>
      </c>
      <c r="J25" s="17" t="s">
        <v>29</v>
      </c>
      <c r="K25" s="115">
        <f t="shared" si="4"/>
        <v>260</v>
      </c>
      <c r="L25" s="115">
        <v>150</v>
      </c>
      <c r="M25" s="115">
        <v>110</v>
      </c>
    </row>
    <row r="26" s="83" customFormat="1" ht="48" customHeight="1" spans="1:13">
      <c r="A26" s="102"/>
      <c r="B26" s="20" t="s">
        <v>97</v>
      </c>
      <c r="C26" s="17" t="s">
        <v>44</v>
      </c>
      <c r="D26" s="17" t="s">
        <v>24</v>
      </c>
      <c r="E26" s="20" t="s">
        <v>89</v>
      </c>
      <c r="F26" s="22" t="s">
        <v>98</v>
      </c>
      <c r="G26" s="22" t="s">
        <v>99</v>
      </c>
      <c r="H26" s="22" t="s">
        <v>100</v>
      </c>
      <c r="I26" s="115">
        <f t="shared" si="3"/>
        <v>455</v>
      </c>
      <c r="J26" s="17" t="s">
        <v>29</v>
      </c>
      <c r="K26" s="115">
        <f t="shared" si="4"/>
        <v>455</v>
      </c>
      <c r="L26" s="115">
        <v>313</v>
      </c>
      <c r="M26" s="115">
        <v>142</v>
      </c>
    </row>
    <row r="27" s="83" customFormat="1" ht="54" customHeight="1" spans="1:13">
      <c r="A27" s="102"/>
      <c r="B27" s="20" t="s">
        <v>101</v>
      </c>
      <c r="C27" s="17" t="s">
        <v>31</v>
      </c>
      <c r="D27" s="17" t="s">
        <v>24</v>
      </c>
      <c r="E27" s="20" t="s">
        <v>89</v>
      </c>
      <c r="F27" s="22" t="s">
        <v>102</v>
      </c>
      <c r="G27" s="22" t="s">
        <v>103</v>
      </c>
      <c r="H27" s="22" t="s">
        <v>104</v>
      </c>
      <c r="I27" s="115">
        <f t="shared" si="3"/>
        <v>715</v>
      </c>
      <c r="J27" s="17" t="s">
        <v>29</v>
      </c>
      <c r="K27" s="115">
        <f t="shared" si="4"/>
        <v>715</v>
      </c>
      <c r="L27" s="115"/>
      <c r="M27" s="115">
        <v>715</v>
      </c>
    </row>
    <row r="28" s="83" customFormat="1" ht="46" customHeight="1" spans="1:13">
      <c r="A28" s="102"/>
      <c r="B28" s="20" t="s">
        <v>105</v>
      </c>
      <c r="C28" s="17" t="s">
        <v>106</v>
      </c>
      <c r="D28" s="17" t="s">
        <v>24</v>
      </c>
      <c r="E28" s="20" t="s">
        <v>38</v>
      </c>
      <c r="F28" s="108" t="s">
        <v>107</v>
      </c>
      <c r="G28" s="109" t="s">
        <v>108</v>
      </c>
      <c r="H28" s="109" t="s">
        <v>109</v>
      </c>
      <c r="I28" s="115">
        <f t="shared" si="3"/>
        <v>960</v>
      </c>
      <c r="J28" s="17" t="s">
        <v>29</v>
      </c>
      <c r="K28" s="115">
        <f t="shared" si="4"/>
        <v>960</v>
      </c>
      <c r="L28" s="117">
        <v>150</v>
      </c>
      <c r="M28" s="115">
        <v>810</v>
      </c>
    </row>
    <row r="29" s="83" customFormat="1" ht="77" customHeight="1" spans="1:13">
      <c r="A29" s="102"/>
      <c r="B29" s="110" t="s">
        <v>110</v>
      </c>
      <c r="C29" s="17" t="s">
        <v>44</v>
      </c>
      <c r="D29" s="17" t="s">
        <v>24</v>
      </c>
      <c r="E29" s="20" t="s">
        <v>89</v>
      </c>
      <c r="F29" s="111" t="s">
        <v>111</v>
      </c>
      <c r="G29" s="109" t="s">
        <v>112</v>
      </c>
      <c r="H29" s="112" t="s">
        <v>113</v>
      </c>
      <c r="I29" s="115">
        <f t="shared" si="3"/>
        <v>200</v>
      </c>
      <c r="J29" s="17" t="s">
        <v>29</v>
      </c>
      <c r="K29" s="115">
        <f t="shared" si="4"/>
        <v>200</v>
      </c>
      <c r="L29" s="118">
        <v>200</v>
      </c>
      <c r="M29" s="117"/>
    </row>
    <row r="30" s="83" customFormat="1" ht="87" customHeight="1" spans="1:13">
      <c r="A30" s="102"/>
      <c r="B30" s="17" t="s">
        <v>114</v>
      </c>
      <c r="C30" s="17" t="s">
        <v>44</v>
      </c>
      <c r="D30" s="17" t="s">
        <v>24</v>
      </c>
      <c r="E30" s="20" t="s">
        <v>32</v>
      </c>
      <c r="F30" s="111" t="s">
        <v>115</v>
      </c>
      <c r="G30" s="109" t="s">
        <v>116</v>
      </c>
      <c r="H30" s="112" t="s">
        <v>117</v>
      </c>
      <c r="I30" s="115">
        <f t="shared" si="3"/>
        <v>5220</v>
      </c>
      <c r="J30" s="17" t="s">
        <v>29</v>
      </c>
      <c r="K30" s="115">
        <f t="shared" si="4"/>
        <v>5220</v>
      </c>
      <c r="L30" s="118">
        <v>5220</v>
      </c>
      <c r="M30" s="117"/>
    </row>
    <row r="31" s="83" customFormat="1" ht="54" customHeight="1" spans="1:13">
      <c r="A31" s="107"/>
      <c r="B31" s="17" t="s">
        <v>118</v>
      </c>
      <c r="C31" s="17" t="s">
        <v>119</v>
      </c>
      <c r="D31" s="17" t="s">
        <v>24</v>
      </c>
      <c r="E31" s="20" t="s">
        <v>120</v>
      </c>
      <c r="F31" s="21" t="s">
        <v>121</v>
      </c>
      <c r="G31" s="21" t="s">
        <v>122</v>
      </c>
      <c r="H31" s="21" t="s">
        <v>123</v>
      </c>
      <c r="I31" s="115">
        <f t="shared" si="3"/>
        <v>813.81</v>
      </c>
      <c r="J31" s="119" t="s">
        <v>124</v>
      </c>
      <c r="K31" s="115">
        <f t="shared" si="4"/>
        <v>813.81</v>
      </c>
      <c r="L31" s="116">
        <v>813.81</v>
      </c>
      <c r="M31" s="116"/>
    </row>
  </sheetData>
  <mergeCells count="20">
    <mergeCell ref="A1:B1"/>
    <mergeCell ref="A2:M2"/>
    <mergeCell ref="G3:H3"/>
    <mergeCell ref="J3:M3"/>
    <mergeCell ref="J4:M4"/>
    <mergeCell ref="K5:M5"/>
    <mergeCell ref="A4:A6"/>
    <mergeCell ref="A8:A11"/>
    <mergeCell ref="A12:A19"/>
    <mergeCell ref="A20:A22"/>
    <mergeCell ref="A23:A31"/>
    <mergeCell ref="B4:B6"/>
    <mergeCell ref="C4:C6"/>
    <mergeCell ref="D4:D6"/>
    <mergeCell ref="E4:E6"/>
    <mergeCell ref="F4:F6"/>
    <mergeCell ref="G4:G6"/>
    <mergeCell ref="H4:H6"/>
    <mergeCell ref="I4:I6"/>
    <mergeCell ref="J5:J6"/>
  </mergeCells>
  <conditionalFormatting sqref="B21">
    <cfRule type="duplicateValues" dxfId="0" priority="2"/>
  </conditionalFormatting>
  <conditionalFormatting sqref="B22">
    <cfRule type="duplicateValues" dxfId="0" priority="1"/>
  </conditionalFormatting>
  <pageMargins left="0.354166666666667" right="0.275" top="0.550694444444444" bottom="0.66875" header="0.354166666666667" footer="0.275"/>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Zeros="0" zoomScaleSheetLayoutView="90" workbookViewId="0">
      <pane ySplit="5" topLeftCell="A24" activePane="bottomLeft" state="frozen"/>
      <selection/>
      <selection pane="bottomLeft" activeCell="A29" sqref="A29"/>
    </sheetView>
  </sheetViews>
  <sheetFormatPr defaultColWidth="9" defaultRowHeight="13.5" outlineLevelCol="7"/>
  <cols>
    <col min="1" max="1" width="38.25" style="62" customWidth="1"/>
    <col min="2" max="2" width="11.75" style="58" customWidth="1"/>
    <col min="3" max="3" width="10.75" style="62" customWidth="1"/>
    <col min="4" max="4" width="24.125" style="63" customWidth="1"/>
    <col min="5" max="5" width="35.125" style="58" customWidth="1"/>
    <col min="6" max="6" width="19" style="58" customWidth="1"/>
    <col min="7" max="7" width="46" style="64" customWidth="1"/>
    <col min="8" max="8" width="13.875" style="65" customWidth="1"/>
    <col min="9" max="16384" width="9" style="27"/>
  </cols>
  <sheetData>
    <row r="1" ht="25.5" spans="1:1">
      <c r="A1" s="66" t="s">
        <v>125</v>
      </c>
    </row>
    <row r="2" s="58" customFormat="1" ht="25.5" customHeight="1" spans="1:8">
      <c r="A2" s="6" t="s">
        <v>126</v>
      </c>
      <c r="B2" s="6"/>
      <c r="C2" s="6"/>
      <c r="D2" s="6"/>
      <c r="E2" s="6"/>
      <c r="F2" s="6"/>
      <c r="G2" s="6"/>
      <c r="H2" s="6"/>
    </row>
    <row r="3" s="59" customFormat="1" ht="24.75" customHeight="1" spans="1:8">
      <c r="A3" s="9" t="s">
        <v>2</v>
      </c>
      <c r="B3" s="67"/>
      <c r="C3" s="9"/>
      <c r="D3" s="67"/>
      <c r="E3" s="68">
        <v>45169</v>
      </c>
      <c r="F3" s="67"/>
      <c r="G3" s="69" t="s">
        <v>4</v>
      </c>
      <c r="H3" s="70"/>
    </row>
    <row r="4" s="60" customFormat="1" ht="27" spans="1:8">
      <c r="A4" s="39" t="s">
        <v>6</v>
      </c>
      <c r="B4" s="39" t="s">
        <v>127</v>
      </c>
      <c r="C4" s="39" t="s">
        <v>8</v>
      </c>
      <c r="D4" s="39" t="s">
        <v>9</v>
      </c>
      <c r="E4" s="39" t="s">
        <v>128</v>
      </c>
      <c r="F4" s="39" t="s">
        <v>11</v>
      </c>
      <c r="G4" s="16" t="s">
        <v>129</v>
      </c>
      <c r="H4" s="71" t="s">
        <v>130</v>
      </c>
    </row>
    <row r="5" s="60" customFormat="1" ht="33" customHeight="1" spans="1:8">
      <c r="A5" s="39" t="s">
        <v>131</v>
      </c>
      <c r="B5" s="39"/>
      <c r="C5" s="39"/>
      <c r="D5" s="39"/>
      <c r="E5" s="39"/>
      <c r="F5" s="39"/>
      <c r="G5" s="16"/>
      <c r="H5" s="71">
        <f>H6+H11+H13</f>
        <v>26091</v>
      </c>
    </row>
    <row r="6" s="60" customFormat="1" ht="30" customHeight="1" spans="1:8">
      <c r="A6" s="40" t="s">
        <v>132</v>
      </c>
      <c r="B6" s="39" t="s">
        <v>127</v>
      </c>
      <c r="C6" s="39" t="s">
        <v>8</v>
      </c>
      <c r="D6" s="39" t="s">
        <v>9</v>
      </c>
      <c r="E6" s="39" t="s">
        <v>128</v>
      </c>
      <c r="F6" s="39" t="s">
        <v>11</v>
      </c>
      <c r="G6" s="16" t="s">
        <v>129</v>
      </c>
      <c r="H6" s="71">
        <f>SUM(H7:H10)</f>
        <v>10181</v>
      </c>
    </row>
    <row r="7" s="27" customFormat="1" ht="54" customHeight="1" spans="1:8">
      <c r="A7" s="20" t="s">
        <v>133</v>
      </c>
      <c r="B7" s="17" t="s">
        <v>23</v>
      </c>
      <c r="C7" s="17" t="s">
        <v>134</v>
      </c>
      <c r="D7" s="17" t="s">
        <v>25</v>
      </c>
      <c r="E7" s="20" t="s">
        <v>135</v>
      </c>
      <c r="F7" s="45" t="s">
        <v>27</v>
      </c>
      <c r="G7" s="20" t="s">
        <v>136</v>
      </c>
      <c r="H7" s="72">
        <v>3800</v>
      </c>
    </row>
    <row r="8" ht="53" customHeight="1" spans="1:8">
      <c r="A8" s="20" t="s">
        <v>137</v>
      </c>
      <c r="B8" s="17" t="s">
        <v>23</v>
      </c>
      <c r="C8" s="73" t="s">
        <v>138</v>
      </c>
      <c r="D8" s="17" t="s">
        <v>139</v>
      </c>
      <c r="E8" s="20" t="s">
        <v>140</v>
      </c>
      <c r="F8" s="45" t="s">
        <v>27</v>
      </c>
      <c r="G8" s="20" t="s">
        <v>141</v>
      </c>
      <c r="H8" s="72">
        <v>2000</v>
      </c>
    </row>
    <row r="9" ht="50" customHeight="1" spans="1:8">
      <c r="A9" s="20" t="s">
        <v>142</v>
      </c>
      <c r="B9" s="17" t="s">
        <v>23</v>
      </c>
      <c r="C9" s="17" t="s">
        <v>134</v>
      </c>
      <c r="D9" s="17" t="s">
        <v>25</v>
      </c>
      <c r="E9" s="20" t="s">
        <v>143</v>
      </c>
      <c r="F9" s="17" t="s">
        <v>27</v>
      </c>
      <c r="G9" s="20" t="s">
        <v>144</v>
      </c>
      <c r="H9" s="72">
        <v>2900</v>
      </c>
    </row>
    <row r="10" s="4" customFormat="1" ht="50" customHeight="1" spans="1:8">
      <c r="A10" s="20" t="s">
        <v>145</v>
      </c>
      <c r="B10" s="17" t="s">
        <v>23</v>
      </c>
      <c r="C10" s="17" t="s">
        <v>134</v>
      </c>
      <c r="D10" s="17" t="s">
        <v>146</v>
      </c>
      <c r="E10" s="20" t="s">
        <v>147</v>
      </c>
      <c r="F10" s="14" t="s">
        <v>34</v>
      </c>
      <c r="G10" s="20" t="s">
        <v>148</v>
      </c>
      <c r="H10" s="72">
        <v>1481</v>
      </c>
    </row>
    <row r="11" s="61" customFormat="1" ht="34" customHeight="1" spans="1:8">
      <c r="A11" s="40" t="s">
        <v>149</v>
      </c>
      <c r="B11" s="39" t="s">
        <v>127</v>
      </c>
      <c r="C11" s="39" t="s">
        <v>8</v>
      </c>
      <c r="D11" s="39" t="s">
        <v>9</v>
      </c>
      <c r="E11" s="39" t="s">
        <v>128</v>
      </c>
      <c r="F11" s="39" t="s">
        <v>11</v>
      </c>
      <c r="G11" s="16" t="s">
        <v>129</v>
      </c>
      <c r="H11" s="71">
        <f>SUM(H12)</f>
        <v>9640</v>
      </c>
    </row>
    <row r="12" s="61" customFormat="1" ht="56" customHeight="1" spans="1:8">
      <c r="A12" s="20" t="s">
        <v>150</v>
      </c>
      <c r="B12" s="17" t="s">
        <v>31</v>
      </c>
      <c r="C12" s="17" t="s">
        <v>24</v>
      </c>
      <c r="D12" s="17" t="s">
        <v>151</v>
      </c>
      <c r="E12" s="17" t="s">
        <v>33</v>
      </c>
      <c r="F12" s="14" t="s">
        <v>34</v>
      </c>
      <c r="G12" s="17" t="s">
        <v>35</v>
      </c>
      <c r="H12" s="72">
        <v>9640</v>
      </c>
    </row>
    <row r="13" ht="30" customHeight="1" spans="1:8">
      <c r="A13" s="40" t="s">
        <v>152</v>
      </c>
      <c r="B13" s="39" t="s">
        <v>127</v>
      </c>
      <c r="C13" s="39" t="s">
        <v>8</v>
      </c>
      <c r="D13" s="39" t="s">
        <v>9</v>
      </c>
      <c r="E13" s="39" t="s">
        <v>128</v>
      </c>
      <c r="F13" s="39" t="s">
        <v>11</v>
      </c>
      <c r="G13" s="16" t="s">
        <v>129</v>
      </c>
      <c r="H13" s="71">
        <f>SUM(H14:H33)</f>
        <v>6270</v>
      </c>
    </row>
    <row r="14" s="27" customFormat="1" ht="49" customHeight="1" spans="1:8">
      <c r="A14" s="74" t="s">
        <v>153</v>
      </c>
      <c r="B14" s="17" t="s">
        <v>154</v>
      </c>
      <c r="C14" s="17" t="s">
        <v>155</v>
      </c>
      <c r="D14" s="17" t="s">
        <v>59</v>
      </c>
      <c r="E14" s="20" t="s">
        <v>156</v>
      </c>
      <c r="F14" s="17" t="s">
        <v>34</v>
      </c>
      <c r="G14" s="20" t="s">
        <v>157</v>
      </c>
      <c r="H14" s="72">
        <v>500</v>
      </c>
    </row>
    <row r="15" s="27" customFormat="1" ht="65" customHeight="1" spans="1:8">
      <c r="A15" s="20" t="s">
        <v>158</v>
      </c>
      <c r="B15" s="17" t="s">
        <v>154</v>
      </c>
      <c r="C15" s="17" t="s">
        <v>155</v>
      </c>
      <c r="D15" s="17" t="s">
        <v>59</v>
      </c>
      <c r="E15" s="20" t="s">
        <v>159</v>
      </c>
      <c r="F15" s="17" t="s">
        <v>34</v>
      </c>
      <c r="G15" s="20" t="s">
        <v>160</v>
      </c>
      <c r="H15" s="72">
        <v>1000</v>
      </c>
    </row>
    <row r="16" s="3" customFormat="1" ht="115" customHeight="1" spans="1:8">
      <c r="A16" s="20" t="s">
        <v>161</v>
      </c>
      <c r="B16" s="17" t="s">
        <v>154</v>
      </c>
      <c r="C16" s="17" t="s">
        <v>162</v>
      </c>
      <c r="D16" s="17" t="s">
        <v>38</v>
      </c>
      <c r="E16" s="20" t="s">
        <v>163</v>
      </c>
      <c r="F16" s="17" t="s">
        <v>34</v>
      </c>
      <c r="G16" s="20" t="s">
        <v>164</v>
      </c>
      <c r="H16" s="72">
        <v>191</v>
      </c>
    </row>
    <row r="17" s="27" customFormat="1" ht="54" customHeight="1" spans="1:8">
      <c r="A17" s="20" t="s">
        <v>165</v>
      </c>
      <c r="B17" s="17" t="s">
        <v>154</v>
      </c>
      <c r="C17" s="17" t="s">
        <v>166</v>
      </c>
      <c r="D17" s="17" t="s">
        <v>38</v>
      </c>
      <c r="E17" s="20" t="s">
        <v>167</v>
      </c>
      <c r="F17" s="17" t="s">
        <v>34</v>
      </c>
      <c r="G17" s="20" t="s">
        <v>168</v>
      </c>
      <c r="H17" s="72">
        <v>26</v>
      </c>
    </row>
    <row r="18" s="27" customFormat="1" ht="39" customHeight="1" spans="1:8">
      <c r="A18" s="20" t="s">
        <v>169</v>
      </c>
      <c r="B18" s="17" t="s">
        <v>154</v>
      </c>
      <c r="C18" s="17" t="s">
        <v>166</v>
      </c>
      <c r="D18" s="17" t="s">
        <v>38</v>
      </c>
      <c r="E18" s="20" t="s">
        <v>170</v>
      </c>
      <c r="F18" s="17" t="s">
        <v>34</v>
      </c>
      <c r="G18" s="20" t="s">
        <v>171</v>
      </c>
      <c r="H18" s="72">
        <v>48</v>
      </c>
    </row>
    <row r="19" s="27" customFormat="1" ht="39" customHeight="1" spans="1:8">
      <c r="A19" s="20" t="s">
        <v>172</v>
      </c>
      <c r="B19" s="17" t="s">
        <v>154</v>
      </c>
      <c r="C19" s="17" t="s">
        <v>173</v>
      </c>
      <c r="D19" s="17" t="s">
        <v>38</v>
      </c>
      <c r="E19" s="20" t="s">
        <v>174</v>
      </c>
      <c r="F19" s="17" t="s">
        <v>34</v>
      </c>
      <c r="G19" s="20" t="s">
        <v>175</v>
      </c>
      <c r="H19" s="72">
        <v>111</v>
      </c>
    </row>
    <row r="20" s="27" customFormat="1" ht="39" customHeight="1" spans="1:8">
      <c r="A20" s="20" t="s">
        <v>176</v>
      </c>
      <c r="B20" s="17" t="s">
        <v>154</v>
      </c>
      <c r="C20" s="17" t="s">
        <v>177</v>
      </c>
      <c r="D20" s="17" t="s">
        <v>38</v>
      </c>
      <c r="E20" s="20" t="s">
        <v>178</v>
      </c>
      <c r="F20" s="17" t="s">
        <v>34</v>
      </c>
      <c r="G20" s="20" t="s">
        <v>179</v>
      </c>
      <c r="H20" s="72">
        <v>16</v>
      </c>
    </row>
    <row r="21" s="27" customFormat="1" ht="57" customHeight="1" spans="1:8">
      <c r="A21" s="20" t="s">
        <v>180</v>
      </c>
      <c r="B21" s="17" t="s">
        <v>154</v>
      </c>
      <c r="C21" s="17" t="s">
        <v>177</v>
      </c>
      <c r="D21" s="17" t="s">
        <v>38</v>
      </c>
      <c r="E21" s="20" t="s">
        <v>181</v>
      </c>
      <c r="F21" s="17" t="s">
        <v>34</v>
      </c>
      <c r="G21" s="20" t="s">
        <v>182</v>
      </c>
      <c r="H21" s="72">
        <v>32</v>
      </c>
    </row>
    <row r="22" s="27" customFormat="1" ht="57" customHeight="1" spans="1:8">
      <c r="A22" s="20" t="s">
        <v>183</v>
      </c>
      <c r="B22" s="17" t="s">
        <v>154</v>
      </c>
      <c r="C22" s="17" t="s">
        <v>177</v>
      </c>
      <c r="D22" s="17" t="s">
        <v>38</v>
      </c>
      <c r="E22" s="20" t="s">
        <v>184</v>
      </c>
      <c r="F22" s="17" t="s">
        <v>34</v>
      </c>
      <c r="G22" s="20" t="s">
        <v>185</v>
      </c>
      <c r="H22" s="72">
        <v>49</v>
      </c>
    </row>
    <row r="23" s="27" customFormat="1" ht="57" customHeight="1" spans="1:8">
      <c r="A23" s="20" t="s">
        <v>186</v>
      </c>
      <c r="B23" s="17" t="s">
        <v>154</v>
      </c>
      <c r="C23" s="17" t="s">
        <v>74</v>
      </c>
      <c r="D23" s="17" t="s">
        <v>38</v>
      </c>
      <c r="E23" s="20" t="s">
        <v>187</v>
      </c>
      <c r="F23" s="17" t="s">
        <v>34</v>
      </c>
      <c r="G23" s="20" t="s">
        <v>188</v>
      </c>
      <c r="H23" s="72">
        <v>9</v>
      </c>
    </row>
    <row r="24" s="27" customFormat="1" ht="57" customHeight="1" spans="1:8">
      <c r="A24" s="20" t="s">
        <v>189</v>
      </c>
      <c r="B24" s="17" t="s">
        <v>154</v>
      </c>
      <c r="C24" s="17" t="s">
        <v>155</v>
      </c>
      <c r="D24" s="17" t="s">
        <v>38</v>
      </c>
      <c r="E24" s="20" t="s">
        <v>190</v>
      </c>
      <c r="F24" s="17" t="s">
        <v>34</v>
      </c>
      <c r="G24" s="20" t="s">
        <v>191</v>
      </c>
      <c r="H24" s="72">
        <v>600</v>
      </c>
    </row>
    <row r="25" s="27" customFormat="1" ht="57" customHeight="1" spans="1:8">
      <c r="A25" s="20" t="s">
        <v>192</v>
      </c>
      <c r="B25" s="17" t="s">
        <v>154</v>
      </c>
      <c r="C25" s="17" t="s">
        <v>155</v>
      </c>
      <c r="D25" s="17" t="s">
        <v>38</v>
      </c>
      <c r="E25" s="20" t="s">
        <v>193</v>
      </c>
      <c r="F25" s="17" t="s">
        <v>34</v>
      </c>
      <c r="G25" s="20" t="s">
        <v>194</v>
      </c>
      <c r="H25" s="72">
        <v>150.7</v>
      </c>
    </row>
    <row r="26" s="27" customFormat="1" ht="39" customHeight="1" spans="1:8">
      <c r="A26" s="20" t="s">
        <v>195</v>
      </c>
      <c r="B26" s="17" t="s">
        <v>154</v>
      </c>
      <c r="C26" s="17" t="s">
        <v>155</v>
      </c>
      <c r="D26" s="17" t="s">
        <v>196</v>
      </c>
      <c r="E26" s="20" t="s">
        <v>197</v>
      </c>
      <c r="F26" s="17" t="s">
        <v>34</v>
      </c>
      <c r="G26" s="20" t="s">
        <v>198</v>
      </c>
      <c r="H26" s="72">
        <v>1267.3</v>
      </c>
    </row>
    <row r="27" ht="39" customHeight="1" spans="1:8">
      <c r="A27" s="20" t="s">
        <v>199</v>
      </c>
      <c r="B27" s="17" t="s">
        <v>44</v>
      </c>
      <c r="C27" s="17" t="s">
        <v>155</v>
      </c>
      <c r="D27" s="17" t="s">
        <v>89</v>
      </c>
      <c r="E27" s="20" t="s">
        <v>200</v>
      </c>
      <c r="F27" s="17" t="s">
        <v>201</v>
      </c>
      <c r="G27" s="20" t="s">
        <v>202</v>
      </c>
      <c r="H27" s="75">
        <v>1350</v>
      </c>
    </row>
    <row r="28" ht="65" customHeight="1" spans="1:8">
      <c r="A28" s="20" t="s">
        <v>203</v>
      </c>
      <c r="B28" s="17" t="s">
        <v>49</v>
      </c>
      <c r="C28" s="17" t="s">
        <v>204</v>
      </c>
      <c r="D28" s="17" t="s">
        <v>205</v>
      </c>
      <c r="E28" s="20" t="s">
        <v>206</v>
      </c>
      <c r="F28" s="17" t="s">
        <v>34</v>
      </c>
      <c r="G28" s="76" t="s">
        <v>207</v>
      </c>
      <c r="H28" s="77">
        <v>16.8</v>
      </c>
    </row>
    <row r="29" ht="65" customHeight="1" spans="1:8">
      <c r="A29" s="20" t="s">
        <v>208</v>
      </c>
      <c r="B29" s="17" t="s">
        <v>49</v>
      </c>
      <c r="C29" s="17" t="s">
        <v>204</v>
      </c>
      <c r="D29" s="17" t="s">
        <v>205</v>
      </c>
      <c r="E29" s="20" t="s">
        <v>209</v>
      </c>
      <c r="F29" s="17" t="s">
        <v>34</v>
      </c>
      <c r="G29" s="76" t="s">
        <v>210</v>
      </c>
      <c r="H29" s="78">
        <v>3.2</v>
      </c>
    </row>
    <row r="30" ht="53" customHeight="1" spans="1:8">
      <c r="A30" s="20" t="s">
        <v>211</v>
      </c>
      <c r="B30" s="17" t="s">
        <v>63</v>
      </c>
      <c r="C30" s="17" t="s">
        <v>166</v>
      </c>
      <c r="D30" s="17" t="s">
        <v>212</v>
      </c>
      <c r="E30" s="20" t="s">
        <v>213</v>
      </c>
      <c r="F30" s="17" t="s">
        <v>34</v>
      </c>
      <c r="G30" s="20" t="s">
        <v>214</v>
      </c>
      <c r="H30" s="79">
        <v>60</v>
      </c>
    </row>
    <row r="31" ht="87" customHeight="1" spans="1:8">
      <c r="A31" s="20" t="s">
        <v>215</v>
      </c>
      <c r="B31" s="17" t="s">
        <v>216</v>
      </c>
      <c r="C31" s="17" t="s">
        <v>217</v>
      </c>
      <c r="D31" s="17" t="s">
        <v>218</v>
      </c>
      <c r="E31" s="20" t="s">
        <v>219</v>
      </c>
      <c r="F31" s="17" t="s">
        <v>34</v>
      </c>
      <c r="G31" s="20" t="s">
        <v>220</v>
      </c>
      <c r="H31" s="72">
        <v>210</v>
      </c>
    </row>
    <row r="32" ht="150" customHeight="1" spans="1:8">
      <c r="A32" s="20" t="s">
        <v>221</v>
      </c>
      <c r="B32" s="17" t="s">
        <v>222</v>
      </c>
      <c r="C32" s="17" t="s">
        <v>223</v>
      </c>
      <c r="D32" s="17" t="s">
        <v>218</v>
      </c>
      <c r="E32" s="20" t="s">
        <v>224</v>
      </c>
      <c r="F32" s="17" t="s">
        <v>34</v>
      </c>
      <c r="G32" s="20" t="s">
        <v>225</v>
      </c>
      <c r="H32" s="72">
        <v>280</v>
      </c>
    </row>
    <row r="33" ht="131" customHeight="1" spans="1:8">
      <c r="A33" s="20" t="s">
        <v>226</v>
      </c>
      <c r="B33" s="17" t="s">
        <v>227</v>
      </c>
      <c r="C33" s="17" t="s">
        <v>228</v>
      </c>
      <c r="D33" s="17" t="s">
        <v>218</v>
      </c>
      <c r="E33" s="20" t="s">
        <v>229</v>
      </c>
      <c r="F33" s="17" t="s">
        <v>34</v>
      </c>
      <c r="G33" s="20" t="s">
        <v>230</v>
      </c>
      <c r="H33" s="72">
        <v>350</v>
      </c>
    </row>
  </sheetData>
  <mergeCells count="3">
    <mergeCell ref="A2:H2"/>
    <mergeCell ref="A3:D3"/>
    <mergeCell ref="E3:F3"/>
  </mergeCells>
  <conditionalFormatting sqref="A27:A29">
    <cfRule type="duplicateValues" dxfId="0" priority="8"/>
  </conditionalFormatting>
  <conditionalFormatting sqref="A30:A33">
    <cfRule type="duplicateValues" dxfId="0" priority="6"/>
  </conditionalFormatting>
  <conditionalFormatting sqref="A17:A26 A15">
    <cfRule type="duplicateValues" dxfId="0" priority="17"/>
  </conditionalFormatting>
  <pageMargins left="0.432638888888889" right="0.235416666666667" top="0.314583333333333" bottom="0.393055555555556" header="0.354166666666667" footer="0.196527777777778"/>
  <pageSetup paperSize="9" scale="7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2"/>
  <sheetViews>
    <sheetView showZeros="0" workbookViewId="0">
      <pane ySplit="4" topLeftCell="A5" activePane="bottomLeft" state="frozen"/>
      <selection/>
      <selection pane="bottomLeft" activeCell="J40" sqref="J40"/>
    </sheetView>
  </sheetViews>
  <sheetFormatPr defaultColWidth="9" defaultRowHeight="13.5"/>
  <cols>
    <col min="1" max="1" width="42.125" style="28" customWidth="1"/>
    <col min="2" max="2" width="10.875" style="29" customWidth="1"/>
    <col min="3" max="3" width="13.25" style="30" customWidth="1"/>
    <col min="4" max="4" width="6.5" style="30" customWidth="1"/>
    <col min="5" max="5" width="6.75" style="30" customWidth="1"/>
    <col min="6" max="6" width="17.375" style="30" customWidth="1"/>
    <col min="7" max="7" width="41.3833333333333" style="28" customWidth="1"/>
    <col min="8" max="8" width="35.125" style="30" customWidth="1"/>
    <col min="9" max="9" width="10.25" style="30" customWidth="1"/>
    <col min="10" max="10" width="12.625" style="31" customWidth="1"/>
    <col min="11" max="16384" width="9" style="24"/>
  </cols>
  <sheetData>
    <row r="1" ht="25.5" spans="1:10">
      <c r="A1" s="32" t="s">
        <v>231</v>
      </c>
      <c r="J1" s="49"/>
    </row>
    <row r="2" ht="25.5" customHeight="1" spans="1:10">
      <c r="A2" s="33" t="s">
        <v>232</v>
      </c>
      <c r="B2" s="33"/>
      <c r="C2" s="33"/>
      <c r="D2" s="33"/>
      <c r="E2" s="33"/>
      <c r="F2" s="33"/>
      <c r="G2" s="34"/>
      <c r="H2" s="33"/>
      <c r="I2" s="33"/>
      <c r="J2" s="33"/>
    </row>
    <row r="3" ht="30.75" customHeight="1" spans="1:10">
      <c r="A3" s="35" t="s">
        <v>2</v>
      </c>
      <c r="B3" s="36"/>
      <c r="C3" s="36"/>
      <c r="D3" s="37"/>
      <c r="E3" s="37"/>
      <c r="F3" s="37"/>
      <c r="G3" s="38" t="s">
        <v>3</v>
      </c>
      <c r="H3" s="37"/>
      <c r="I3" s="37"/>
      <c r="J3" s="50" t="s">
        <v>4</v>
      </c>
    </row>
    <row r="4" ht="40.5" spans="1:10">
      <c r="A4" s="39" t="s">
        <v>6</v>
      </c>
      <c r="B4" s="39" t="s">
        <v>127</v>
      </c>
      <c r="C4" s="39" t="s">
        <v>8</v>
      </c>
      <c r="D4" s="39" t="s">
        <v>233</v>
      </c>
      <c r="E4" s="39" t="s">
        <v>234</v>
      </c>
      <c r="F4" s="39" t="s">
        <v>9</v>
      </c>
      <c r="G4" s="39" t="s">
        <v>128</v>
      </c>
      <c r="H4" s="39" t="s">
        <v>12</v>
      </c>
      <c r="I4" s="39" t="s">
        <v>11</v>
      </c>
      <c r="J4" s="51" t="s">
        <v>130</v>
      </c>
    </row>
    <row r="5" s="55" customFormat="1" ht="30" customHeight="1" spans="1:10">
      <c r="A5" s="39" t="s">
        <v>235</v>
      </c>
      <c r="B5" s="39"/>
      <c r="C5" s="39"/>
      <c r="D5" s="39"/>
      <c r="E5" s="39"/>
      <c r="F5" s="39"/>
      <c r="G5" s="40"/>
      <c r="H5" s="39"/>
      <c r="I5" s="39"/>
      <c r="J5" s="52">
        <f>J6+J31+J42+J99+J104+J106+J118</f>
        <v>9471</v>
      </c>
    </row>
    <row r="6" s="26" customFormat="1" ht="37" customHeight="1" spans="1:10">
      <c r="A6" s="39" t="s">
        <v>236</v>
      </c>
      <c r="B6" s="39" t="s">
        <v>44</v>
      </c>
      <c r="C6" s="39" t="s">
        <v>24</v>
      </c>
      <c r="D6" s="39"/>
      <c r="E6" s="39"/>
      <c r="F6" s="39" t="s">
        <v>237</v>
      </c>
      <c r="G6" s="39" t="s">
        <v>238</v>
      </c>
      <c r="H6" s="39" t="s">
        <v>12</v>
      </c>
      <c r="I6" s="39" t="s">
        <v>11</v>
      </c>
      <c r="J6" s="52">
        <f>SUM(J7:J30)</f>
        <v>4053</v>
      </c>
    </row>
    <row r="7" s="27" customFormat="1" ht="48" customHeight="1" spans="1:10">
      <c r="A7" s="41" t="s">
        <v>239</v>
      </c>
      <c r="B7" s="45" t="s">
        <v>44</v>
      </c>
      <c r="C7" s="45" t="s">
        <v>240</v>
      </c>
      <c r="D7" s="45" t="s">
        <v>241</v>
      </c>
      <c r="E7" s="45" t="s">
        <v>242</v>
      </c>
      <c r="F7" s="43" t="s">
        <v>45</v>
      </c>
      <c r="G7" s="41" t="s">
        <v>243</v>
      </c>
      <c r="H7" s="45" t="s">
        <v>244</v>
      </c>
      <c r="I7" s="48" t="s">
        <v>34</v>
      </c>
      <c r="J7" s="54">
        <v>348</v>
      </c>
    </row>
    <row r="8" s="27" customFormat="1" ht="48" customHeight="1" spans="1:10">
      <c r="A8" s="41" t="s">
        <v>245</v>
      </c>
      <c r="B8" s="45" t="s">
        <v>44</v>
      </c>
      <c r="C8" s="45" t="s">
        <v>246</v>
      </c>
      <c r="D8" s="45" t="s">
        <v>242</v>
      </c>
      <c r="E8" s="45" t="s">
        <v>242</v>
      </c>
      <c r="F8" s="43" t="s">
        <v>45</v>
      </c>
      <c r="G8" s="41" t="s">
        <v>243</v>
      </c>
      <c r="H8" s="45" t="s">
        <v>247</v>
      </c>
      <c r="I8" s="48" t="s">
        <v>34</v>
      </c>
      <c r="J8" s="54">
        <v>68</v>
      </c>
    </row>
    <row r="9" s="27" customFormat="1" ht="48" customHeight="1" spans="1:10">
      <c r="A9" s="41" t="s">
        <v>248</v>
      </c>
      <c r="B9" s="45" t="s">
        <v>44</v>
      </c>
      <c r="C9" s="45" t="s">
        <v>249</v>
      </c>
      <c r="D9" s="45" t="s">
        <v>242</v>
      </c>
      <c r="E9" s="45" t="s">
        <v>242</v>
      </c>
      <c r="F9" s="43" t="s">
        <v>45</v>
      </c>
      <c r="G9" s="41" t="s">
        <v>243</v>
      </c>
      <c r="H9" s="45" t="s">
        <v>250</v>
      </c>
      <c r="I9" s="48" t="s">
        <v>34</v>
      </c>
      <c r="J9" s="54">
        <v>170</v>
      </c>
    </row>
    <row r="10" s="27" customFormat="1" ht="48" customHeight="1" spans="1:10">
      <c r="A10" s="41" t="s">
        <v>251</v>
      </c>
      <c r="B10" s="45" t="s">
        <v>44</v>
      </c>
      <c r="C10" s="45" t="s">
        <v>252</v>
      </c>
      <c r="D10" s="45" t="s">
        <v>241</v>
      </c>
      <c r="E10" s="45" t="s">
        <v>242</v>
      </c>
      <c r="F10" s="43" t="s">
        <v>45</v>
      </c>
      <c r="G10" s="41" t="s">
        <v>243</v>
      </c>
      <c r="H10" s="45" t="s">
        <v>253</v>
      </c>
      <c r="I10" s="48" t="s">
        <v>34</v>
      </c>
      <c r="J10" s="54">
        <v>222</v>
      </c>
    </row>
    <row r="11" s="27" customFormat="1" ht="48" customHeight="1" spans="1:10">
      <c r="A11" s="41" t="s">
        <v>254</v>
      </c>
      <c r="B11" s="45" t="s">
        <v>44</v>
      </c>
      <c r="C11" s="45" t="s">
        <v>255</v>
      </c>
      <c r="D11" s="45" t="s">
        <v>241</v>
      </c>
      <c r="E11" s="45" t="s">
        <v>242</v>
      </c>
      <c r="F11" s="43" t="s">
        <v>45</v>
      </c>
      <c r="G11" s="41" t="s">
        <v>243</v>
      </c>
      <c r="H11" s="45" t="s">
        <v>256</v>
      </c>
      <c r="I11" s="48" t="s">
        <v>34</v>
      </c>
      <c r="J11" s="54">
        <v>92</v>
      </c>
    </row>
    <row r="12" s="27" customFormat="1" ht="48" customHeight="1" spans="1:10">
      <c r="A12" s="41" t="s">
        <v>257</v>
      </c>
      <c r="B12" s="45" t="s">
        <v>44</v>
      </c>
      <c r="C12" s="45" t="s">
        <v>258</v>
      </c>
      <c r="D12" s="45" t="s">
        <v>242</v>
      </c>
      <c r="E12" s="45" t="s">
        <v>242</v>
      </c>
      <c r="F12" s="43" t="s">
        <v>45</v>
      </c>
      <c r="G12" s="41" t="s">
        <v>243</v>
      </c>
      <c r="H12" s="45" t="s">
        <v>259</v>
      </c>
      <c r="I12" s="48" t="s">
        <v>34</v>
      </c>
      <c r="J12" s="54">
        <v>147</v>
      </c>
    </row>
    <row r="13" s="27" customFormat="1" ht="48" customHeight="1" spans="1:10">
      <c r="A13" s="41" t="s">
        <v>260</v>
      </c>
      <c r="B13" s="45" t="s">
        <v>44</v>
      </c>
      <c r="C13" s="45" t="s">
        <v>261</v>
      </c>
      <c r="D13" s="45" t="s">
        <v>242</v>
      </c>
      <c r="E13" s="45" t="s">
        <v>242</v>
      </c>
      <c r="F13" s="43" t="s">
        <v>45</v>
      </c>
      <c r="G13" s="41" t="s">
        <v>243</v>
      </c>
      <c r="H13" s="45" t="s">
        <v>262</v>
      </c>
      <c r="I13" s="48" t="s">
        <v>34</v>
      </c>
      <c r="J13" s="54">
        <v>116</v>
      </c>
    </row>
    <row r="14" s="27" customFormat="1" ht="48" customHeight="1" spans="1:10">
      <c r="A14" s="41" t="s">
        <v>263</v>
      </c>
      <c r="B14" s="45" t="s">
        <v>44</v>
      </c>
      <c r="C14" s="45" t="s">
        <v>264</v>
      </c>
      <c r="D14" s="45" t="s">
        <v>242</v>
      </c>
      <c r="E14" s="45" t="s">
        <v>242</v>
      </c>
      <c r="F14" s="43" t="s">
        <v>45</v>
      </c>
      <c r="G14" s="41" t="s">
        <v>243</v>
      </c>
      <c r="H14" s="45" t="s">
        <v>265</v>
      </c>
      <c r="I14" s="48" t="s">
        <v>34</v>
      </c>
      <c r="J14" s="54">
        <v>89</v>
      </c>
    </row>
    <row r="15" s="27" customFormat="1" ht="48" customHeight="1" spans="1:10">
      <c r="A15" s="41" t="s">
        <v>266</v>
      </c>
      <c r="B15" s="45" t="s">
        <v>44</v>
      </c>
      <c r="C15" s="45" t="s">
        <v>267</v>
      </c>
      <c r="D15" s="45" t="s">
        <v>242</v>
      </c>
      <c r="E15" s="45" t="s">
        <v>242</v>
      </c>
      <c r="F15" s="43" t="s">
        <v>45</v>
      </c>
      <c r="G15" s="41" t="s">
        <v>243</v>
      </c>
      <c r="H15" s="45" t="s">
        <v>268</v>
      </c>
      <c r="I15" s="48" t="s">
        <v>34</v>
      </c>
      <c r="J15" s="54">
        <v>75</v>
      </c>
    </row>
    <row r="16" s="27" customFormat="1" ht="48" customHeight="1" spans="1:10">
      <c r="A16" s="41" t="s">
        <v>269</v>
      </c>
      <c r="B16" s="45" t="s">
        <v>44</v>
      </c>
      <c r="C16" s="45" t="s">
        <v>270</v>
      </c>
      <c r="D16" s="45" t="s">
        <v>241</v>
      </c>
      <c r="E16" s="45" t="s">
        <v>242</v>
      </c>
      <c r="F16" s="43" t="s">
        <v>45</v>
      </c>
      <c r="G16" s="41" t="s">
        <v>243</v>
      </c>
      <c r="H16" s="45" t="s">
        <v>271</v>
      </c>
      <c r="I16" s="48" t="s">
        <v>34</v>
      </c>
      <c r="J16" s="54">
        <v>138</v>
      </c>
    </row>
    <row r="17" s="27" customFormat="1" ht="48" customHeight="1" spans="1:10">
      <c r="A17" s="41" t="s">
        <v>272</v>
      </c>
      <c r="B17" s="45" t="s">
        <v>44</v>
      </c>
      <c r="C17" s="45" t="s">
        <v>273</v>
      </c>
      <c r="D17" s="45" t="s">
        <v>241</v>
      </c>
      <c r="E17" s="45" t="s">
        <v>242</v>
      </c>
      <c r="F17" s="43" t="s">
        <v>45</v>
      </c>
      <c r="G17" s="41" t="s">
        <v>243</v>
      </c>
      <c r="H17" s="45" t="s">
        <v>274</v>
      </c>
      <c r="I17" s="48" t="s">
        <v>34</v>
      </c>
      <c r="J17" s="54">
        <v>77</v>
      </c>
    </row>
    <row r="18" s="27" customFormat="1" ht="48" customHeight="1" spans="1:10">
      <c r="A18" s="41" t="s">
        <v>275</v>
      </c>
      <c r="B18" s="45" t="s">
        <v>44</v>
      </c>
      <c r="C18" s="45" t="s">
        <v>276</v>
      </c>
      <c r="D18" s="45" t="s">
        <v>242</v>
      </c>
      <c r="E18" s="45" t="s">
        <v>242</v>
      </c>
      <c r="F18" s="43" t="s">
        <v>45</v>
      </c>
      <c r="G18" s="41" t="s">
        <v>243</v>
      </c>
      <c r="H18" s="45" t="s">
        <v>277</v>
      </c>
      <c r="I18" s="48" t="s">
        <v>34</v>
      </c>
      <c r="J18" s="54">
        <v>209</v>
      </c>
    </row>
    <row r="19" s="27" customFormat="1" ht="48" customHeight="1" spans="1:10">
      <c r="A19" s="41" t="s">
        <v>278</v>
      </c>
      <c r="B19" s="45" t="s">
        <v>44</v>
      </c>
      <c r="C19" s="45" t="s">
        <v>204</v>
      </c>
      <c r="D19" s="45" t="s">
        <v>241</v>
      </c>
      <c r="E19" s="45" t="s">
        <v>242</v>
      </c>
      <c r="F19" s="43" t="s">
        <v>45</v>
      </c>
      <c r="G19" s="41" t="s">
        <v>279</v>
      </c>
      <c r="H19" s="45" t="s">
        <v>280</v>
      </c>
      <c r="I19" s="48" t="s">
        <v>34</v>
      </c>
      <c r="J19" s="54">
        <v>223</v>
      </c>
    </row>
    <row r="20" s="27" customFormat="1" ht="48" customHeight="1" spans="1:10">
      <c r="A20" s="41" t="s">
        <v>281</v>
      </c>
      <c r="B20" s="45" t="s">
        <v>44</v>
      </c>
      <c r="C20" s="45" t="s">
        <v>282</v>
      </c>
      <c r="D20" s="45" t="s">
        <v>242</v>
      </c>
      <c r="E20" s="45" t="s">
        <v>242</v>
      </c>
      <c r="F20" s="43" t="s">
        <v>45</v>
      </c>
      <c r="G20" s="41" t="s">
        <v>283</v>
      </c>
      <c r="H20" s="45" t="s">
        <v>284</v>
      </c>
      <c r="I20" s="48" t="s">
        <v>34</v>
      </c>
      <c r="J20" s="54">
        <v>112</v>
      </c>
    </row>
    <row r="21" s="27" customFormat="1" ht="48" customHeight="1" spans="1:10">
      <c r="A21" s="41" t="s">
        <v>285</v>
      </c>
      <c r="B21" s="45" t="s">
        <v>44</v>
      </c>
      <c r="C21" s="45" t="s">
        <v>286</v>
      </c>
      <c r="D21" s="45" t="s">
        <v>241</v>
      </c>
      <c r="E21" s="45" t="s">
        <v>242</v>
      </c>
      <c r="F21" s="43" t="s">
        <v>75</v>
      </c>
      <c r="G21" s="41" t="s">
        <v>243</v>
      </c>
      <c r="H21" s="45" t="s">
        <v>287</v>
      </c>
      <c r="I21" s="48" t="s">
        <v>34</v>
      </c>
      <c r="J21" s="54">
        <v>87</v>
      </c>
    </row>
    <row r="22" s="27" customFormat="1" ht="48" customHeight="1" spans="1:10">
      <c r="A22" s="41" t="s">
        <v>288</v>
      </c>
      <c r="B22" s="45" t="s">
        <v>44</v>
      </c>
      <c r="C22" s="45" t="s">
        <v>289</v>
      </c>
      <c r="D22" s="45" t="s">
        <v>241</v>
      </c>
      <c r="E22" s="45" t="s">
        <v>242</v>
      </c>
      <c r="F22" s="43" t="s">
        <v>75</v>
      </c>
      <c r="G22" s="41" t="s">
        <v>243</v>
      </c>
      <c r="H22" s="45" t="s">
        <v>287</v>
      </c>
      <c r="I22" s="48" t="s">
        <v>34</v>
      </c>
      <c r="J22" s="54">
        <v>226</v>
      </c>
    </row>
    <row r="23" s="27" customFormat="1" ht="48" customHeight="1" spans="1:10">
      <c r="A23" s="41" t="s">
        <v>290</v>
      </c>
      <c r="B23" s="45" t="s">
        <v>44</v>
      </c>
      <c r="C23" s="45" t="s">
        <v>267</v>
      </c>
      <c r="D23" s="45" t="s">
        <v>242</v>
      </c>
      <c r="E23" s="45" t="s">
        <v>242</v>
      </c>
      <c r="F23" s="43" t="s">
        <v>69</v>
      </c>
      <c r="G23" s="41" t="s">
        <v>291</v>
      </c>
      <c r="H23" s="45" t="s">
        <v>292</v>
      </c>
      <c r="I23" s="48" t="s">
        <v>34</v>
      </c>
      <c r="J23" s="54">
        <v>115.87</v>
      </c>
    </row>
    <row r="24" s="27" customFormat="1" ht="48" customHeight="1" spans="1:10">
      <c r="A24" s="41" t="s">
        <v>293</v>
      </c>
      <c r="B24" s="45" t="s">
        <v>44</v>
      </c>
      <c r="C24" s="45" t="s">
        <v>294</v>
      </c>
      <c r="D24" s="45" t="s">
        <v>242</v>
      </c>
      <c r="E24" s="45" t="s">
        <v>242</v>
      </c>
      <c r="F24" s="43" t="s">
        <v>69</v>
      </c>
      <c r="G24" s="41" t="s">
        <v>295</v>
      </c>
      <c r="H24" s="45" t="s">
        <v>292</v>
      </c>
      <c r="I24" s="48" t="s">
        <v>34</v>
      </c>
      <c r="J24" s="54">
        <v>65.45</v>
      </c>
    </row>
    <row r="25" s="27" customFormat="1" ht="48" customHeight="1" spans="1:10">
      <c r="A25" s="41" t="s">
        <v>296</v>
      </c>
      <c r="B25" s="45" t="s">
        <v>44</v>
      </c>
      <c r="C25" s="45" t="s">
        <v>297</v>
      </c>
      <c r="D25" s="45" t="s">
        <v>241</v>
      </c>
      <c r="E25" s="45" t="s">
        <v>242</v>
      </c>
      <c r="F25" s="43" t="s">
        <v>69</v>
      </c>
      <c r="G25" s="41" t="s">
        <v>243</v>
      </c>
      <c r="H25" s="45" t="s">
        <v>77</v>
      </c>
      <c r="I25" s="48" t="s">
        <v>34</v>
      </c>
      <c r="J25" s="54">
        <v>119.83</v>
      </c>
    </row>
    <row r="26" s="27" customFormat="1" ht="48" customHeight="1" spans="1:10">
      <c r="A26" s="41" t="s">
        <v>298</v>
      </c>
      <c r="B26" s="45" t="s">
        <v>44</v>
      </c>
      <c r="C26" s="45" t="s">
        <v>299</v>
      </c>
      <c r="D26" s="45" t="s">
        <v>241</v>
      </c>
      <c r="E26" s="45" t="s">
        <v>242</v>
      </c>
      <c r="F26" s="43" t="s">
        <v>69</v>
      </c>
      <c r="G26" s="41" t="s">
        <v>243</v>
      </c>
      <c r="H26" s="45" t="s">
        <v>77</v>
      </c>
      <c r="I26" s="48" t="s">
        <v>34</v>
      </c>
      <c r="J26" s="54">
        <v>212.85</v>
      </c>
    </row>
    <row r="27" s="27" customFormat="1" ht="48" customHeight="1" spans="1:10">
      <c r="A27" s="41" t="s">
        <v>300</v>
      </c>
      <c r="B27" s="45" t="s">
        <v>44</v>
      </c>
      <c r="C27" s="45" t="s">
        <v>301</v>
      </c>
      <c r="D27" s="45" t="s">
        <v>242</v>
      </c>
      <c r="E27" s="45" t="s">
        <v>241</v>
      </c>
      <c r="F27" s="43" t="s">
        <v>69</v>
      </c>
      <c r="G27" s="41" t="s">
        <v>302</v>
      </c>
      <c r="H27" s="45" t="s">
        <v>292</v>
      </c>
      <c r="I27" s="48" t="s">
        <v>34</v>
      </c>
      <c r="J27" s="54">
        <v>171</v>
      </c>
    </row>
    <row r="28" s="27" customFormat="1" ht="48" customHeight="1" spans="1:10">
      <c r="A28" s="41" t="s">
        <v>303</v>
      </c>
      <c r="B28" s="45" t="s">
        <v>44</v>
      </c>
      <c r="C28" s="45" t="s">
        <v>304</v>
      </c>
      <c r="D28" s="45" t="s">
        <v>241</v>
      </c>
      <c r="E28" s="45" t="s">
        <v>241</v>
      </c>
      <c r="F28" s="43" t="s">
        <v>69</v>
      </c>
      <c r="G28" s="41" t="s">
        <v>243</v>
      </c>
      <c r="H28" s="45" t="s">
        <v>292</v>
      </c>
      <c r="I28" s="48" t="s">
        <v>34</v>
      </c>
      <c r="J28" s="54">
        <v>372</v>
      </c>
    </row>
    <row r="29" s="27" customFormat="1" ht="48" customHeight="1" spans="1:10">
      <c r="A29" s="41" t="s">
        <v>305</v>
      </c>
      <c r="B29" s="45" t="s">
        <v>44</v>
      </c>
      <c r="C29" s="45" t="s">
        <v>306</v>
      </c>
      <c r="D29" s="45" t="s">
        <v>241</v>
      </c>
      <c r="E29" s="45" t="s">
        <v>241</v>
      </c>
      <c r="F29" s="43" t="s">
        <v>69</v>
      </c>
      <c r="G29" s="41" t="s">
        <v>243</v>
      </c>
      <c r="H29" s="45" t="s">
        <v>77</v>
      </c>
      <c r="I29" s="48" t="s">
        <v>34</v>
      </c>
      <c r="J29" s="54">
        <v>300</v>
      </c>
    </row>
    <row r="30" s="27" customFormat="1" ht="48" customHeight="1" spans="1:10">
      <c r="A30" s="41" t="s">
        <v>307</v>
      </c>
      <c r="B30" s="45" t="s">
        <v>44</v>
      </c>
      <c r="C30" s="45" t="s">
        <v>308</v>
      </c>
      <c r="D30" s="45" t="s">
        <v>241</v>
      </c>
      <c r="E30" s="45" t="s">
        <v>241</v>
      </c>
      <c r="F30" s="43" t="s">
        <v>69</v>
      </c>
      <c r="G30" s="41" t="s">
        <v>243</v>
      </c>
      <c r="H30" s="45" t="s">
        <v>77</v>
      </c>
      <c r="I30" s="48" t="s">
        <v>34</v>
      </c>
      <c r="J30" s="54">
        <v>297</v>
      </c>
    </row>
    <row r="31" s="27" customFormat="1" ht="37" customHeight="1" spans="1:10">
      <c r="A31" s="39" t="s">
        <v>309</v>
      </c>
      <c r="B31" s="39" t="s">
        <v>49</v>
      </c>
      <c r="C31" s="39" t="s">
        <v>24</v>
      </c>
      <c r="D31" s="39"/>
      <c r="E31" s="39"/>
      <c r="F31" s="56">
        <v>45108</v>
      </c>
      <c r="G31" s="39" t="s">
        <v>238</v>
      </c>
      <c r="H31" s="39" t="s">
        <v>12</v>
      </c>
      <c r="I31" s="39" t="s">
        <v>11</v>
      </c>
      <c r="J31" s="52">
        <f>SUM(J32:J41)</f>
        <v>667</v>
      </c>
    </row>
    <row r="32" s="27" customFormat="1" ht="51" customHeight="1" spans="1:10">
      <c r="A32" s="41" t="s">
        <v>310</v>
      </c>
      <c r="B32" s="17" t="s">
        <v>49</v>
      </c>
      <c r="C32" s="45" t="s">
        <v>311</v>
      </c>
      <c r="D32" s="45" t="s">
        <v>242</v>
      </c>
      <c r="E32" s="45" t="s">
        <v>242</v>
      </c>
      <c r="F32" s="45" t="s">
        <v>50</v>
      </c>
      <c r="G32" s="41" t="s">
        <v>51</v>
      </c>
      <c r="H32" s="45" t="s">
        <v>312</v>
      </c>
      <c r="I32" s="17" t="s">
        <v>34</v>
      </c>
      <c r="J32" s="53">
        <v>80.1925</v>
      </c>
    </row>
    <row r="33" s="27" customFormat="1" ht="51" customHeight="1" spans="1:10">
      <c r="A33" s="41" t="s">
        <v>313</v>
      </c>
      <c r="B33" s="17" t="s">
        <v>49</v>
      </c>
      <c r="C33" s="45" t="s">
        <v>314</v>
      </c>
      <c r="D33" s="45" t="s">
        <v>241</v>
      </c>
      <c r="E33" s="45" t="s">
        <v>242</v>
      </c>
      <c r="F33" s="45" t="s">
        <v>50</v>
      </c>
      <c r="G33" s="44" t="s">
        <v>315</v>
      </c>
      <c r="H33" s="45" t="s">
        <v>316</v>
      </c>
      <c r="I33" s="17" t="s">
        <v>34</v>
      </c>
      <c r="J33" s="53">
        <v>109.3762</v>
      </c>
    </row>
    <row r="34" s="27" customFormat="1" ht="51" customHeight="1" spans="1:10">
      <c r="A34" s="41" t="s">
        <v>317</v>
      </c>
      <c r="B34" s="17" t="s">
        <v>49</v>
      </c>
      <c r="C34" s="45" t="s">
        <v>318</v>
      </c>
      <c r="D34" s="45" t="s">
        <v>242</v>
      </c>
      <c r="E34" s="45" t="s">
        <v>242</v>
      </c>
      <c r="F34" s="45" t="s">
        <v>50</v>
      </c>
      <c r="G34" s="22" t="s">
        <v>319</v>
      </c>
      <c r="H34" s="45" t="s">
        <v>320</v>
      </c>
      <c r="I34" s="17" t="s">
        <v>34</v>
      </c>
      <c r="J34" s="53">
        <v>94.7179</v>
      </c>
    </row>
    <row r="35" s="27" customFormat="1" ht="51" customHeight="1" spans="1:10">
      <c r="A35" s="41" t="s">
        <v>321</v>
      </c>
      <c r="B35" s="17" t="s">
        <v>49</v>
      </c>
      <c r="C35" s="45" t="s">
        <v>270</v>
      </c>
      <c r="D35" s="45" t="s">
        <v>242</v>
      </c>
      <c r="E35" s="45" t="s">
        <v>242</v>
      </c>
      <c r="F35" s="45" t="s">
        <v>50</v>
      </c>
      <c r="G35" s="44" t="s">
        <v>322</v>
      </c>
      <c r="H35" s="45" t="s">
        <v>323</v>
      </c>
      <c r="I35" s="17" t="s">
        <v>34</v>
      </c>
      <c r="J35" s="53">
        <v>73.1951</v>
      </c>
    </row>
    <row r="36" s="27" customFormat="1" ht="51" customHeight="1" spans="1:10">
      <c r="A36" s="41" t="s">
        <v>324</v>
      </c>
      <c r="B36" s="17" t="s">
        <v>49</v>
      </c>
      <c r="C36" s="45" t="s">
        <v>325</v>
      </c>
      <c r="D36" s="45" t="s">
        <v>242</v>
      </c>
      <c r="E36" s="45" t="s">
        <v>242</v>
      </c>
      <c r="F36" s="45" t="s">
        <v>50</v>
      </c>
      <c r="G36" s="44" t="s">
        <v>326</v>
      </c>
      <c r="H36" s="45" t="s">
        <v>327</v>
      </c>
      <c r="I36" s="17" t="s">
        <v>34</v>
      </c>
      <c r="J36" s="53">
        <v>24.2947</v>
      </c>
    </row>
    <row r="37" s="27" customFormat="1" ht="51" customHeight="1" spans="1:10">
      <c r="A37" s="41" t="s">
        <v>328</v>
      </c>
      <c r="B37" s="17" t="s">
        <v>49</v>
      </c>
      <c r="C37" s="45" t="s">
        <v>329</v>
      </c>
      <c r="D37" s="45" t="s">
        <v>241</v>
      </c>
      <c r="E37" s="45" t="s">
        <v>242</v>
      </c>
      <c r="F37" s="45" t="s">
        <v>50</v>
      </c>
      <c r="G37" s="44" t="s">
        <v>330</v>
      </c>
      <c r="H37" s="45" t="s">
        <v>331</v>
      </c>
      <c r="I37" s="17" t="s">
        <v>34</v>
      </c>
      <c r="J37" s="53">
        <v>54.9582</v>
      </c>
    </row>
    <row r="38" s="27" customFormat="1" ht="51" customHeight="1" spans="1:10">
      <c r="A38" s="41" t="s">
        <v>332</v>
      </c>
      <c r="B38" s="17" t="s">
        <v>49</v>
      </c>
      <c r="C38" s="45" t="s">
        <v>333</v>
      </c>
      <c r="D38" s="45" t="s">
        <v>241</v>
      </c>
      <c r="E38" s="45" t="s">
        <v>242</v>
      </c>
      <c r="F38" s="45" t="s">
        <v>50</v>
      </c>
      <c r="G38" s="44" t="s">
        <v>334</v>
      </c>
      <c r="H38" s="45" t="s">
        <v>335</v>
      </c>
      <c r="I38" s="17" t="s">
        <v>34</v>
      </c>
      <c r="J38" s="53">
        <v>142.2656</v>
      </c>
    </row>
    <row r="39" s="27" customFormat="1" ht="51" customHeight="1" spans="1:10">
      <c r="A39" s="41" t="s">
        <v>336</v>
      </c>
      <c r="B39" s="17" t="s">
        <v>49</v>
      </c>
      <c r="C39" s="45" t="s">
        <v>337</v>
      </c>
      <c r="D39" s="45" t="s">
        <v>241</v>
      </c>
      <c r="E39" s="45" t="s">
        <v>242</v>
      </c>
      <c r="F39" s="45" t="s">
        <v>50</v>
      </c>
      <c r="G39" s="44" t="s">
        <v>338</v>
      </c>
      <c r="H39" s="45" t="s">
        <v>339</v>
      </c>
      <c r="I39" s="17" t="s">
        <v>34</v>
      </c>
      <c r="J39" s="53">
        <v>7.9998</v>
      </c>
    </row>
    <row r="40" s="27" customFormat="1" ht="51" customHeight="1" spans="1:10">
      <c r="A40" s="41" t="s">
        <v>203</v>
      </c>
      <c r="B40" s="17" t="s">
        <v>49</v>
      </c>
      <c r="C40" s="45" t="s">
        <v>204</v>
      </c>
      <c r="D40" s="45" t="s">
        <v>242</v>
      </c>
      <c r="E40" s="45" t="s">
        <v>242</v>
      </c>
      <c r="F40" s="45" t="s">
        <v>205</v>
      </c>
      <c r="G40" s="44" t="s">
        <v>206</v>
      </c>
      <c r="H40" s="45" t="s">
        <v>207</v>
      </c>
      <c r="I40" s="17" t="s">
        <v>34</v>
      </c>
      <c r="J40" s="53">
        <f>56-16.8</f>
        <v>39.2</v>
      </c>
    </row>
    <row r="41" s="27" customFormat="1" ht="51" customHeight="1" spans="1:10">
      <c r="A41" s="41" t="s">
        <v>208</v>
      </c>
      <c r="B41" s="17" t="s">
        <v>49</v>
      </c>
      <c r="C41" s="45" t="s">
        <v>204</v>
      </c>
      <c r="D41" s="45" t="s">
        <v>242</v>
      </c>
      <c r="E41" s="45" t="s">
        <v>242</v>
      </c>
      <c r="F41" s="45" t="s">
        <v>205</v>
      </c>
      <c r="G41" s="44" t="s">
        <v>209</v>
      </c>
      <c r="H41" s="45" t="s">
        <v>210</v>
      </c>
      <c r="I41" s="17" t="s">
        <v>34</v>
      </c>
      <c r="J41" s="53">
        <f>44-3.2</f>
        <v>40.8</v>
      </c>
    </row>
    <row r="42" s="24" customFormat="1" ht="39" customHeight="1" spans="1:10">
      <c r="A42" s="39" t="s">
        <v>340</v>
      </c>
      <c r="B42" s="39" t="s">
        <v>54</v>
      </c>
      <c r="C42" s="39" t="s">
        <v>24</v>
      </c>
      <c r="D42" s="39"/>
      <c r="E42" s="39"/>
      <c r="F42" s="39" t="s">
        <v>9</v>
      </c>
      <c r="G42" s="39" t="s">
        <v>238</v>
      </c>
      <c r="H42" s="39" t="s">
        <v>12</v>
      </c>
      <c r="I42" s="39" t="s">
        <v>11</v>
      </c>
      <c r="J42" s="52">
        <f>SUM(J43:J98)</f>
        <v>2800</v>
      </c>
    </row>
    <row r="43" s="27" customFormat="1" ht="39" customHeight="1" spans="1:10">
      <c r="A43" s="41" t="s">
        <v>341</v>
      </c>
      <c r="B43" s="17" t="s">
        <v>54</v>
      </c>
      <c r="C43" s="45" t="s">
        <v>342</v>
      </c>
      <c r="D43" s="17" t="s">
        <v>241</v>
      </c>
      <c r="E43" s="17" t="s">
        <v>242</v>
      </c>
      <c r="F43" s="45" t="s">
        <v>55</v>
      </c>
      <c r="G43" s="44" t="s">
        <v>343</v>
      </c>
      <c r="H43" s="45" t="s">
        <v>344</v>
      </c>
      <c r="I43" s="17" t="s">
        <v>34</v>
      </c>
      <c r="J43" s="53">
        <v>350</v>
      </c>
    </row>
    <row r="44" s="27" customFormat="1" ht="39" customHeight="1" spans="1:10">
      <c r="A44" s="41" t="s">
        <v>345</v>
      </c>
      <c r="B44" s="17" t="s">
        <v>54</v>
      </c>
      <c r="C44" s="45" t="s">
        <v>346</v>
      </c>
      <c r="D44" s="17" t="s">
        <v>242</v>
      </c>
      <c r="E44" s="17" t="s">
        <v>242</v>
      </c>
      <c r="F44" s="45" t="s">
        <v>55</v>
      </c>
      <c r="G44" s="44" t="s">
        <v>347</v>
      </c>
      <c r="H44" s="45" t="s">
        <v>348</v>
      </c>
      <c r="I44" s="17" t="s">
        <v>34</v>
      </c>
      <c r="J44" s="53">
        <v>300</v>
      </c>
    </row>
    <row r="45" s="27" customFormat="1" ht="39" customHeight="1" spans="1:10">
      <c r="A45" s="41" t="s">
        <v>349</v>
      </c>
      <c r="B45" s="17" t="s">
        <v>54</v>
      </c>
      <c r="C45" s="45" t="s">
        <v>84</v>
      </c>
      <c r="D45" s="17" t="s">
        <v>242</v>
      </c>
      <c r="E45" s="17" t="s">
        <v>242</v>
      </c>
      <c r="F45" s="45" t="s">
        <v>55</v>
      </c>
      <c r="G45" s="44" t="s">
        <v>350</v>
      </c>
      <c r="H45" s="45" t="s">
        <v>351</v>
      </c>
      <c r="I45" s="17" t="s">
        <v>34</v>
      </c>
      <c r="J45" s="53">
        <v>380</v>
      </c>
    </row>
    <row r="46" s="27" customFormat="1" ht="39" customHeight="1" spans="1:10">
      <c r="A46" s="41" t="s">
        <v>352</v>
      </c>
      <c r="B46" s="17" t="s">
        <v>54</v>
      </c>
      <c r="C46" s="45" t="s">
        <v>353</v>
      </c>
      <c r="D46" s="17" t="s">
        <v>242</v>
      </c>
      <c r="E46" s="17" t="s">
        <v>242</v>
      </c>
      <c r="F46" s="45" t="s">
        <v>55</v>
      </c>
      <c r="G46" s="44" t="s">
        <v>354</v>
      </c>
      <c r="H46" s="45" t="s">
        <v>355</v>
      </c>
      <c r="I46" s="17" t="s">
        <v>34</v>
      </c>
      <c r="J46" s="53">
        <v>201.34</v>
      </c>
    </row>
    <row r="47" s="27" customFormat="1" ht="39" customHeight="1" spans="1:10">
      <c r="A47" s="41" t="s">
        <v>356</v>
      </c>
      <c r="B47" s="17" t="s">
        <v>54</v>
      </c>
      <c r="C47" s="45" t="s">
        <v>357</v>
      </c>
      <c r="D47" s="17" t="s">
        <v>242</v>
      </c>
      <c r="E47" s="17" t="s">
        <v>242</v>
      </c>
      <c r="F47" s="45" t="s">
        <v>55</v>
      </c>
      <c r="G47" s="44" t="s">
        <v>358</v>
      </c>
      <c r="H47" s="45" t="s">
        <v>359</v>
      </c>
      <c r="I47" s="17" t="s">
        <v>34</v>
      </c>
      <c r="J47" s="53">
        <v>21.17</v>
      </c>
    </row>
    <row r="48" s="27" customFormat="1" ht="39" customHeight="1" spans="1:10">
      <c r="A48" s="41" t="s">
        <v>360</v>
      </c>
      <c r="B48" s="17" t="s">
        <v>54</v>
      </c>
      <c r="C48" s="45" t="s">
        <v>361</v>
      </c>
      <c r="D48" s="17" t="s">
        <v>242</v>
      </c>
      <c r="E48" s="17" t="s">
        <v>242</v>
      </c>
      <c r="F48" s="45" t="s">
        <v>55</v>
      </c>
      <c r="G48" s="44" t="s">
        <v>362</v>
      </c>
      <c r="H48" s="45" t="s">
        <v>363</v>
      </c>
      <c r="I48" s="17" t="s">
        <v>34</v>
      </c>
      <c r="J48" s="53">
        <v>21.92</v>
      </c>
    </row>
    <row r="49" s="27" customFormat="1" ht="39" customHeight="1" spans="1:10">
      <c r="A49" s="41" t="s">
        <v>364</v>
      </c>
      <c r="B49" s="17" t="s">
        <v>54</v>
      </c>
      <c r="C49" s="45" t="s">
        <v>365</v>
      </c>
      <c r="D49" s="17" t="s">
        <v>242</v>
      </c>
      <c r="E49" s="17" t="s">
        <v>242</v>
      </c>
      <c r="F49" s="45" t="s">
        <v>55</v>
      </c>
      <c r="G49" s="44" t="s">
        <v>366</v>
      </c>
      <c r="H49" s="45" t="s">
        <v>367</v>
      </c>
      <c r="I49" s="17" t="s">
        <v>34</v>
      </c>
      <c r="J49" s="53">
        <v>56</v>
      </c>
    </row>
    <row r="50" s="27" customFormat="1" ht="77" customHeight="1" spans="1:10">
      <c r="A50" s="41" t="s">
        <v>368</v>
      </c>
      <c r="B50" s="17" t="s">
        <v>54</v>
      </c>
      <c r="C50" s="45" t="s">
        <v>369</v>
      </c>
      <c r="D50" s="17" t="s">
        <v>242</v>
      </c>
      <c r="E50" s="17" t="s">
        <v>242</v>
      </c>
      <c r="F50" s="45" t="s">
        <v>55</v>
      </c>
      <c r="G50" s="44" t="s">
        <v>370</v>
      </c>
      <c r="H50" s="45" t="s">
        <v>371</v>
      </c>
      <c r="I50" s="17" t="s">
        <v>34</v>
      </c>
      <c r="J50" s="53">
        <v>11.47</v>
      </c>
    </row>
    <row r="51" s="27" customFormat="1" ht="39" customHeight="1" spans="1:10">
      <c r="A51" s="41" t="s">
        <v>372</v>
      </c>
      <c r="B51" s="17" t="s">
        <v>54</v>
      </c>
      <c r="C51" s="45" t="s">
        <v>373</v>
      </c>
      <c r="D51" s="17" t="s">
        <v>242</v>
      </c>
      <c r="E51" s="17" t="s">
        <v>242</v>
      </c>
      <c r="F51" s="45" t="s">
        <v>55</v>
      </c>
      <c r="G51" s="44" t="s">
        <v>374</v>
      </c>
      <c r="H51" s="45" t="s">
        <v>375</v>
      </c>
      <c r="I51" s="17" t="s">
        <v>34</v>
      </c>
      <c r="J51" s="53">
        <v>39.81</v>
      </c>
    </row>
    <row r="52" s="27" customFormat="1" ht="39" customHeight="1" spans="1:10">
      <c r="A52" s="41" t="s">
        <v>376</v>
      </c>
      <c r="B52" s="17" t="s">
        <v>54</v>
      </c>
      <c r="C52" s="45" t="s">
        <v>373</v>
      </c>
      <c r="D52" s="17" t="s">
        <v>242</v>
      </c>
      <c r="E52" s="17" t="s">
        <v>242</v>
      </c>
      <c r="F52" s="45" t="s">
        <v>55</v>
      </c>
      <c r="G52" s="44" t="s">
        <v>377</v>
      </c>
      <c r="H52" s="45" t="s">
        <v>378</v>
      </c>
      <c r="I52" s="17" t="s">
        <v>34</v>
      </c>
      <c r="J52" s="53">
        <v>32.23</v>
      </c>
    </row>
    <row r="53" s="27" customFormat="1" ht="39" customHeight="1" spans="1:10">
      <c r="A53" s="41" t="s">
        <v>379</v>
      </c>
      <c r="B53" s="17" t="s">
        <v>54</v>
      </c>
      <c r="C53" s="45" t="s">
        <v>361</v>
      </c>
      <c r="D53" s="17" t="s">
        <v>242</v>
      </c>
      <c r="E53" s="17" t="s">
        <v>242</v>
      </c>
      <c r="F53" s="45" t="s">
        <v>55</v>
      </c>
      <c r="G53" s="44" t="s">
        <v>380</v>
      </c>
      <c r="H53" s="45" t="s">
        <v>381</v>
      </c>
      <c r="I53" s="17" t="s">
        <v>34</v>
      </c>
      <c r="J53" s="53">
        <v>5.26</v>
      </c>
    </row>
    <row r="54" s="27" customFormat="1" ht="39" customHeight="1" spans="1:10">
      <c r="A54" s="41" t="s">
        <v>382</v>
      </c>
      <c r="B54" s="17" t="s">
        <v>54</v>
      </c>
      <c r="C54" s="45" t="s">
        <v>383</v>
      </c>
      <c r="D54" s="17" t="s">
        <v>242</v>
      </c>
      <c r="E54" s="17" t="s">
        <v>242</v>
      </c>
      <c r="F54" s="45" t="s">
        <v>55</v>
      </c>
      <c r="G54" s="44" t="s">
        <v>384</v>
      </c>
      <c r="H54" s="45" t="s">
        <v>385</v>
      </c>
      <c r="I54" s="17" t="s">
        <v>34</v>
      </c>
      <c r="J54" s="53">
        <v>15.29</v>
      </c>
    </row>
    <row r="55" s="27" customFormat="1" ht="39" customHeight="1" spans="1:10">
      <c r="A55" s="41" t="s">
        <v>386</v>
      </c>
      <c r="B55" s="17" t="s">
        <v>54</v>
      </c>
      <c r="C55" s="45" t="s">
        <v>383</v>
      </c>
      <c r="D55" s="17" t="s">
        <v>242</v>
      </c>
      <c r="E55" s="17" t="s">
        <v>242</v>
      </c>
      <c r="F55" s="45" t="s">
        <v>55</v>
      </c>
      <c r="G55" s="44" t="s">
        <v>387</v>
      </c>
      <c r="H55" s="45" t="s">
        <v>388</v>
      </c>
      <c r="I55" s="17" t="s">
        <v>34</v>
      </c>
      <c r="J55" s="53">
        <v>10.17</v>
      </c>
    </row>
    <row r="56" s="27" customFormat="1" ht="39" customHeight="1" spans="1:10">
      <c r="A56" s="41" t="s">
        <v>389</v>
      </c>
      <c r="B56" s="17" t="s">
        <v>54</v>
      </c>
      <c r="C56" s="45" t="s">
        <v>390</v>
      </c>
      <c r="D56" s="17" t="s">
        <v>242</v>
      </c>
      <c r="E56" s="17" t="s">
        <v>242</v>
      </c>
      <c r="F56" s="45" t="s">
        <v>55</v>
      </c>
      <c r="G56" s="44" t="s">
        <v>391</v>
      </c>
      <c r="H56" s="45" t="s">
        <v>392</v>
      </c>
      <c r="I56" s="17" t="s">
        <v>34</v>
      </c>
      <c r="J56" s="53">
        <v>6.89</v>
      </c>
    </row>
    <row r="57" s="27" customFormat="1" ht="39" customHeight="1" spans="1:10">
      <c r="A57" s="41" t="s">
        <v>393</v>
      </c>
      <c r="B57" s="17" t="s">
        <v>54</v>
      </c>
      <c r="C57" s="45" t="s">
        <v>394</v>
      </c>
      <c r="D57" s="17" t="s">
        <v>242</v>
      </c>
      <c r="E57" s="17" t="s">
        <v>242</v>
      </c>
      <c r="F57" s="45" t="s">
        <v>55</v>
      </c>
      <c r="G57" s="44" t="s">
        <v>395</v>
      </c>
      <c r="H57" s="45" t="s">
        <v>396</v>
      </c>
      <c r="I57" s="17" t="s">
        <v>34</v>
      </c>
      <c r="J57" s="53">
        <v>31.9</v>
      </c>
    </row>
    <row r="58" s="27" customFormat="1" ht="39" customHeight="1" spans="1:10">
      <c r="A58" s="41" t="s">
        <v>397</v>
      </c>
      <c r="B58" s="17" t="s">
        <v>54</v>
      </c>
      <c r="C58" s="45" t="s">
        <v>390</v>
      </c>
      <c r="D58" s="17" t="s">
        <v>242</v>
      </c>
      <c r="E58" s="17" t="s">
        <v>242</v>
      </c>
      <c r="F58" s="45" t="s">
        <v>55</v>
      </c>
      <c r="G58" s="44" t="s">
        <v>398</v>
      </c>
      <c r="H58" s="45" t="s">
        <v>399</v>
      </c>
      <c r="I58" s="17" t="s">
        <v>34</v>
      </c>
      <c r="J58" s="53">
        <v>9.7</v>
      </c>
    </row>
    <row r="59" s="27" customFormat="1" ht="39" customHeight="1" spans="1:10">
      <c r="A59" s="41" t="s">
        <v>400</v>
      </c>
      <c r="B59" s="17" t="s">
        <v>54</v>
      </c>
      <c r="C59" s="45" t="s">
        <v>401</v>
      </c>
      <c r="D59" s="17" t="s">
        <v>242</v>
      </c>
      <c r="E59" s="17" t="s">
        <v>242</v>
      </c>
      <c r="F59" s="45" t="s">
        <v>55</v>
      </c>
      <c r="G59" s="44" t="s">
        <v>402</v>
      </c>
      <c r="H59" s="45" t="s">
        <v>403</v>
      </c>
      <c r="I59" s="17" t="s">
        <v>34</v>
      </c>
      <c r="J59" s="53">
        <v>22.19</v>
      </c>
    </row>
    <row r="60" s="27" customFormat="1" ht="39" customHeight="1" spans="1:10">
      <c r="A60" s="41" t="s">
        <v>404</v>
      </c>
      <c r="B60" s="17" t="s">
        <v>54</v>
      </c>
      <c r="C60" s="45" t="s">
        <v>405</v>
      </c>
      <c r="D60" s="17" t="s">
        <v>242</v>
      </c>
      <c r="E60" s="17" t="s">
        <v>242</v>
      </c>
      <c r="F60" s="45" t="s">
        <v>55</v>
      </c>
      <c r="G60" s="44" t="s">
        <v>406</v>
      </c>
      <c r="H60" s="45" t="s">
        <v>407</v>
      </c>
      <c r="I60" s="17" t="s">
        <v>34</v>
      </c>
      <c r="J60" s="53">
        <v>19.73</v>
      </c>
    </row>
    <row r="61" s="27" customFormat="1" ht="39" customHeight="1" spans="1:10">
      <c r="A61" s="41" t="s">
        <v>408</v>
      </c>
      <c r="B61" s="17" t="s">
        <v>54</v>
      </c>
      <c r="C61" s="45" t="s">
        <v>276</v>
      </c>
      <c r="D61" s="17" t="s">
        <v>242</v>
      </c>
      <c r="E61" s="17" t="s">
        <v>242</v>
      </c>
      <c r="F61" s="45" t="s">
        <v>55</v>
      </c>
      <c r="G61" s="44" t="s">
        <v>409</v>
      </c>
      <c r="H61" s="45" t="s">
        <v>410</v>
      </c>
      <c r="I61" s="17" t="s">
        <v>34</v>
      </c>
      <c r="J61" s="53">
        <v>7.39</v>
      </c>
    </row>
    <row r="62" s="27" customFormat="1" ht="39" customHeight="1" spans="1:10">
      <c r="A62" s="41" t="s">
        <v>411</v>
      </c>
      <c r="B62" s="17" t="s">
        <v>54</v>
      </c>
      <c r="C62" s="45" t="s">
        <v>412</v>
      </c>
      <c r="D62" s="17" t="s">
        <v>242</v>
      </c>
      <c r="E62" s="17" t="s">
        <v>242</v>
      </c>
      <c r="F62" s="45" t="s">
        <v>55</v>
      </c>
      <c r="G62" s="44" t="s">
        <v>413</v>
      </c>
      <c r="H62" s="45" t="s">
        <v>414</v>
      </c>
      <c r="I62" s="17" t="s">
        <v>34</v>
      </c>
      <c r="J62" s="53">
        <v>9.54</v>
      </c>
    </row>
    <row r="63" s="27" customFormat="1" ht="80" customHeight="1" spans="1:10">
      <c r="A63" s="41" t="s">
        <v>415</v>
      </c>
      <c r="B63" s="17" t="s">
        <v>54</v>
      </c>
      <c r="C63" s="45" t="s">
        <v>325</v>
      </c>
      <c r="D63" s="17" t="s">
        <v>242</v>
      </c>
      <c r="E63" s="17" t="s">
        <v>242</v>
      </c>
      <c r="F63" s="45" t="s">
        <v>55</v>
      </c>
      <c r="G63" s="44" t="s">
        <v>416</v>
      </c>
      <c r="H63" s="45" t="s">
        <v>417</v>
      </c>
      <c r="I63" s="17" t="s">
        <v>34</v>
      </c>
      <c r="J63" s="53">
        <v>38.37</v>
      </c>
    </row>
    <row r="64" s="27" customFormat="1" ht="80" customHeight="1" spans="1:10">
      <c r="A64" s="41" t="s">
        <v>418</v>
      </c>
      <c r="B64" s="17" t="s">
        <v>54</v>
      </c>
      <c r="C64" s="45" t="s">
        <v>304</v>
      </c>
      <c r="D64" s="17" t="s">
        <v>242</v>
      </c>
      <c r="E64" s="17" t="s">
        <v>242</v>
      </c>
      <c r="F64" s="45" t="s">
        <v>55</v>
      </c>
      <c r="G64" s="44" t="s">
        <v>419</v>
      </c>
      <c r="H64" s="45" t="s">
        <v>420</v>
      </c>
      <c r="I64" s="17" t="s">
        <v>34</v>
      </c>
      <c r="J64" s="53">
        <v>25.14</v>
      </c>
    </row>
    <row r="65" s="27" customFormat="1" ht="80" customHeight="1" spans="1:10">
      <c r="A65" s="41" t="s">
        <v>421</v>
      </c>
      <c r="B65" s="17" t="s">
        <v>54</v>
      </c>
      <c r="C65" s="45" t="s">
        <v>422</v>
      </c>
      <c r="D65" s="17" t="s">
        <v>242</v>
      </c>
      <c r="E65" s="17" t="s">
        <v>242</v>
      </c>
      <c r="F65" s="45" t="s">
        <v>55</v>
      </c>
      <c r="G65" s="44" t="s">
        <v>423</v>
      </c>
      <c r="H65" s="45" t="s">
        <v>424</v>
      </c>
      <c r="I65" s="17" t="s">
        <v>34</v>
      </c>
      <c r="J65" s="53">
        <v>29.41</v>
      </c>
    </row>
    <row r="66" s="27" customFormat="1" ht="39" customHeight="1" spans="1:10">
      <c r="A66" s="41" t="s">
        <v>425</v>
      </c>
      <c r="B66" s="17" t="s">
        <v>54</v>
      </c>
      <c r="C66" s="45" t="s">
        <v>426</v>
      </c>
      <c r="D66" s="17" t="s">
        <v>242</v>
      </c>
      <c r="E66" s="17" t="s">
        <v>242</v>
      </c>
      <c r="F66" s="45" t="s">
        <v>55</v>
      </c>
      <c r="G66" s="44" t="s">
        <v>427</v>
      </c>
      <c r="H66" s="45" t="s">
        <v>428</v>
      </c>
      <c r="I66" s="17" t="s">
        <v>34</v>
      </c>
      <c r="J66" s="53">
        <v>11.48</v>
      </c>
    </row>
    <row r="67" s="27" customFormat="1" ht="39" customHeight="1" spans="1:10">
      <c r="A67" s="41" t="s">
        <v>429</v>
      </c>
      <c r="B67" s="17" t="s">
        <v>54</v>
      </c>
      <c r="C67" s="45" t="s">
        <v>430</v>
      </c>
      <c r="D67" s="17" t="s">
        <v>242</v>
      </c>
      <c r="E67" s="17" t="s">
        <v>242</v>
      </c>
      <c r="F67" s="45" t="s">
        <v>55</v>
      </c>
      <c r="G67" s="44" t="s">
        <v>431</v>
      </c>
      <c r="H67" s="45" t="s">
        <v>432</v>
      </c>
      <c r="I67" s="17" t="s">
        <v>34</v>
      </c>
      <c r="J67" s="53">
        <v>13.49</v>
      </c>
    </row>
    <row r="68" s="27" customFormat="1" ht="39" customHeight="1" spans="1:10">
      <c r="A68" s="41" t="s">
        <v>433</v>
      </c>
      <c r="B68" s="17" t="s">
        <v>54</v>
      </c>
      <c r="C68" s="45" t="s">
        <v>430</v>
      </c>
      <c r="D68" s="17" t="s">
        <v>242</v>
      </c>
      <c r="E68" s="17" t="s">
        <v>242</v>
      </c>
      <c r="F68" s="45" t="s">
        <v>55</v>
      </c>
      <c r="G68" s="44" t="s">
        <v>434</v>
      </c>
      <c r="H68" s="45" t="s">
        <v>435</v>
      </c>
      <c r="I68" s="17" t="s">
        <v>34</v>
      </c>
      <c r="J68" s="53">
        <v>25.71</v>
      </c>
    </row>
    <row r="69" s="27" customFormat="1" ht="39" customHeight="1" spans="1:10">
      <c r="A69" s="41" t="s">
        <v>436</v>
      </c>
      <c r="B69" s="17" t="s">
        <v>54</v>
      </c>
      <c r="C69" s="45" t="s">
        <v>308</v>
      </c>
      <c r="D69" s="17" t="s">
        <v>242</v>
      </c>
      <c r="E69" s="17" t="s">
        <v>242</v>
      </c>
      <c r="F69" s="45" t="s">
        <v>55</v>
      </c>
      <c r="G69" s="44" t="s">
        <v>437</v>
      </c>
      <c r="H69" s="45" t="s">
        <v>438</v>
      </c>
      <c r="I69" s="17" t="s">
        <v>34</v>
      </c>
      <c r="J69" s="53">
        <v>24.7</v>
      </c>
    </row>
    <row r="70" s="27" customFormat="1" ht="39" customHeight="1" spans="1:10">
      <c r="A70" s="41" t="s">
        <v>439</v>
      </c>
      <c r="B70" s="17" t="s">
        <v>54</v>
      </c>
      <c r="C70" s="45" t="s">
        <v>440</v>
      </c>
      <c r="D70" s="17" t="s">
        <v>242</v>
      </c>
      <c r="E70" s="17" t="s">
        <v>242</v>
      </c>
      <c r="F70" s="45" t="s">
        <v>55</v>
      </c>
      <c r="G70" s="44" t="s">
        <v>441</v>
      </c>
      <c r="H70" s="45" t="s">
        <v>442</v>
      </c>
      <c r="I70" s="17" t="s">
        <v>34</v>
      </c>
      <c r="J70" s="53">
        <v>23.65</v>
      </c>
    </row>
    <row r="71" s="27" customFormat="1" ht="39" customHeight="1" spans="1:10">
      <c r="A71" s="41" t="s">
        <v>443</v>
      </c>
      <c r="B71" s="17" t="s">
        <v>54</v>
      </c>
      <c r="C71" s="45" t="s">
        <v>444</v>
      </c>
      <c r="D71" s="17" t="s">
        <v>242</v>
      </c>
      <c r="E71" s="17" t="s">
        <v>242</v>
      </c>
      <c r="F71" s="45" t="s">
        <v>55</v>
      </c>
      <c r="G71" s="44" t="s">
        <v>445</v>
      </c>
      <c r="H71" s="45" t="s">
        <v>446</v>
      </c>
      <c r="I71" s="17" t="s">
        <v>34</v>
      </c>
      <c r="J71" s="53">
        <v>49.03</v>
      </c>
    </row>
    <row r="72" s="27" customFormat="1" ht="39" customHeight="1" spans="1:10">
      <c r="A72" s="41" t="s">
        <v>447</v>
      </c>
      <c r="B72" s="17" t="s">
        <v>54</v>
      </c>
      <c r="C72" s="45" t="s">
        <v>318</v>
      </c>
      <c r="D72" s="17" t="s">
        <v>242</v>
      </c>
      <c r="E72" s="17" t="s">
        <v>242</v>
      </c>
      <c r="F72" s="45" t="s">
        <v>55</v>
      </c>
      <c r="G72" s="44" t="s">
        <v>448</v>
      </c>
      <c r="H72" s="45" t="s">
        <v>449</v>
      </c>
      <c r="I72" s="17" t="s">
        <v>34</v>
      </c>
      <c r="J72" s="53">
        <v>26.94</v>
      </c>
    </row>
    <row r="73" s="27" customFormat="1" ht="45" customHeight="1" spans="1:10">
      <c r="A73" s="41" t="s">
        <v>450</v>
      </c>
      <c r="B73" s="17" t="s">
        <v>54</v>
      </c>
      <c r="C73" s="45" t="s">
        <v>451</v>
      </c>
      <c r="D73" s="17" t="s">
        <v>242</v>
      </c>
      <c r="E73" s="17" t="s">
        <v>242</v>
      </c>
      <c r="F73" s="45" t="s">
        <v>55</v>
      </c>
      <c r="G73" s="44" t="s">
        <v>452</v>
      </c>
      <c r="H73" s="45" t="s">
        <v>453</v>
      </c>
      <c r="I73" s="17" t="s">
        <v>34</v>
      </c>
      <c r="J73" s="53">
        <v>23.15</v>
      </c>
    </row>
    <row r="74" s="27" customFormat="1" ht="45" customHeight="1" spans="1:10">
      <c r="A74" s="41" t="s">
        <v>454</v>
      </c>
      <c r="B74" s="17" t="s">
        <v>54</v>
      </c>
      <c r="C74" s="45" t="s">
        <v>455</v>
      </c>
      <c r="D74" s="17" t="s">
        <v>242</v>
      </c>
      <c r="E74" s="17" t="s">
        <v>242</v>
      </c>
      <c r="F74" s="45" t="s">
        <v>55</v>
      </c>
      <c r="G74" s="44" t="s">
        <v>456</v>
      </c>
      <c r="H74" s="45" t="s">
        <v>457</v>
      </c>
      <c r="I74" s="17" t="s">
        <v>34</v>
      </c>
      <c r="J74" s="53">
        <v>24.78</v>
      </c>
    </row>
    <row r="75" s="27" customFormat="1" ht="45" customHeight="1" spans="1:10">
      <c r="A75" s="41" t="s">
        <v>458</v>
      </c>
      <c r="B75" s="17" t="s">
        <v>54</v>
      </c>
      <c r="C75" s="45" t="s">
        <v>459</v>
      </c>
      <c r="D75" s="17" t="s">
        <v>242</v>
      </c>
      <c r="E75" s="17" t="s">
        <v>242</v>
      </c>
      <c r="F75" s="45" t="s">
        <v>55</v>
      </c>
      <c r="G75" s="44" t="s">
        <v>460</v>
      </c>
      <c r="H75" s="45" t="s">
        <v>461</v>
      </c>
      <c r="I75" s="17" t="s">
        <v>34</v>
      </c>
      <c r="J75" s="53">
        <v>74.39</v>
      </c>
    </row>
    <row r="76" s="27" customFormat="1" ht="39" customHeight="1" spans="1:10">
      <c r="A76" s="41" t="s">
        <v>462</v>
      </c>
      <c r="B76" s="17" t="s">
        <v>54</v>
      </c>
      <c r="C76" s="45" t="s">
        <v>463</v>
      </c>
      <c r="D76" s="17" t="s">
        <v>242</v>
      </c>
      <c r="E76" s="17" t="s">
        <v>242</v>
      </c>
      <c r="F76" s="45" t="s">
        <v>55</v>
      </c>
      <c r="G76" s="44" t="s">
        <v>464</v>
      </c>
      <c r="H76" s="45" t="s">
        <v>465</v>
      </c>
      <c r="I76" s="17" t="s">
        <v>34</v>
      </c>
      <c r="J76" s="53">
        <v>28</v>
      </c>
    </row>
    <row r="77" s="27" customFormat="1" ht="46" customHeight="1" spans="1:10">
      <c r="A77" s="41" t="s">
        <v>466</v>
      </c>
      <c r="B77" s="17" t="s">
        <v>54</v>
      </c>
      <c r="C77" s="45" t="s">
        <v>306</v>
      </c>
      <c r="D77" s="17" t="s">
        <v>242</v>
      </c>
      <c r="E77" s="17" t="s">
        <v>242</v>
      </c>
      <c r="F77" s="45" t="s">
        <v>55</v>
      </c>
      <c r="G77" s="44" t="s">
        <v>467</v>
      </c>
      <c r="H77" s="45" t="s">
        <v>468</v>
      </c>
      <c r="I77" s="17" t="s">
        <v>34</v>
      </c>
      <c r="J77" s="53">
        <v>15.01</v>
      </c>
    </row>
    <row r="78" s="27" customFormat="1" ht="52" customHeight="1" spans="1:10">
      <c r="A78" s="41" t="s">
        <v>469</v>
      </c>
      <c r="B78" s="17" t="s">
        <v>54</v>
      </c>
      <c r="C78" s="45" t="s">
        <v>470</v>
      </c>
      <c r="D78" s="17" t="s">
        <v>242</v>
      </c>
      <c r="E78" s="17" t="s">
        <v>242</v>
      </c>
      <c r="F78" s="45" t="s">
        <v>55</v>
      </c>
      <c r="G78" s="44" t="s">
        <v>471</v>
      </c>
      <c r="H78" s="45" t="s">
        <v>472</v>
      </c>
      <c r="I78" s="17" t="s">
        <v>34</v>
      </c>
      <c r="J78" s="53">
        <v>65.53</v>
      </c>
    </row>
    <row r="79" s="27" customFormat="1" ht="52" customHeight="1" spans="1:10">
      <c r="A79" s="41" t="s">
        <v>473</v>
      </c>
      <c r="B79" s="17" t="s">
        <v>54</v>
      </c>
      <c r="C79" s="45" t="s">
        <v>474</v>
      </c>
      <c r="D79" s="17" t="s">
        <v>242</v>
      </c>
      <c r="E79" s="17" t="s">
        <v>242</v>
      </c>
      <c r="F79" s="45" t="s">
        <v>55</v>
      </c>
      <c r="G79" s="44" t="s">
        <v>475</v>
      </c>
      <c r="H79" s="45" t="s">
        <v>476</v>
      </c>
      <c r="I79" s="17" t="s">
        <v>34</v>
      </c>
      <c r="J79" s="53">
        <v>8.28</v>
      </c>
    </row>
    <row r="80" s="27" customFormat="1" ht="52" customHeight="1" spans="1:10">
      <c r="A80" s="41" t="s">
        <v>477</v>
      </c>
      <c r="B80" s="17" t="s">
        <v>54</v>
      </c>
      <c r="C80" s="45" t="s">
        <v>474</v>
      </c>
      <c r="D80" s="17" t="s">
        <v>242</v>
      </c>
      <c r="E80" s="17" t="s">
        <v>242</v>
      </c>
      <c r="F80" s="45" t="s">
        <v>55</v>
      </c>
      <c r="G80" s="44" t="s">
        <v>478</v>
      </c>
      <c r="H80" s="45" t="s">
        <v>479</v>
      </c>
      <c r="I80" s="17" t="s">
        <v>34</v>
      </c>
      <c r="J80" s="53">
        <v>50.46</v>
      </c>
    </row>
    <row r="81" s="27" customFormat="1" ht="39" customHeight="1" spans="1:10">
      <c r="A81" s="41" t="s">
        <v>480</v>
      </c>
      <c r="B81" s="17" t="s">
        <v>54</v>
      </c>
      <c r="C81" s="45" t="s">
        <v>481</v>
      </c>
      <c r="D81" s="17" t="s">
        <v>242</v>
      </c>
      <c r="E81" s="17" t="s">
        <v>242</v>
      </c>
      <c r="F81" s="45" t="s">
        <v>55</v>
      </c>
      <c r="G81" s="44" t="s">
        <v>482</v>
      </c>
      <c r="H81" s="45" t="s">
        <v>483</v>
      </c>
      <c r="I81" s="17" t="s">
        <v>34</v>
      </c>
      <c r="J81" s="53">
        <v>4.75</v>
      </c>
    </row>
    <row r="82" s="27" customFormat="1" ht="39" customHeight="1" spans="1:10">
      <c r="A82" s="41" t="s">
        <v>484</v>
      </c>
      <c r="B82" s="17" t="s">
        <v>54</v>
      </c>
      <c r="C82" s="45" t="s">
        <v>485</v>
      </c>
      <c r="D82" s="17" t="s">
        <v>242</v>
      </c>
      <c r="E82" s="17" t="s">
        <v>242</v>
      </c>
      <c r="F82" s="45" t="s">
        <v>55</v>
      </c>
      <c r="G82" s="44" t="s">
        <v>486</v>
      </c>
      <c r="H82" s="45" t="s">
        <v>487</v>
      </c>
      <c r="I82" s="17" t="s">
        <v>34</v>
      </c>
      <c r="J82" s="53">
        <v>16.58</v>
      </c>
    </row>
    <row r="83" s="27" customFormat="1" ht="39" customHeight="1" spans="1:10">
      <c r="A83" s="41" t="s">
        <v>488</v>
      </c>
      <c r="B83" s="17" t="s">
        <v>54</v>
      </c>
      <c r="C83" s="45" t="s">
        <v>485</v>
      </c>
      <c r="D83" s="17" t="s">
        <v>242</v>
      </c>
      <c r="E83" s="17" t="s">
        <v>242</v>
      </c>
      <c r="F83" s="45" t="s">
        <v>55</v>
      </c>
      <c r="G83" s="44" t="s">
        <v>489</v>
      </c>
      <c r="H83" s="45" t="s">
        <v>490</v>
      </c>
      <c r="I83" s="17" t="s">
        <v>34</v>
      </c>
      <c r="J83" s="53">
        <v>31.38</v>
      </c>
    </row>
    <row r="84" s="27" customFormat="1" ht="39" customHeight="1" spans="1:10">
      <c r="A84" s="41" t="s">
        <v>491</v>
      </c>
      <c r="B84" s="17" t="s">
        <v>54</v>
      </c>
      <c r="C84" s="45" t="s">
        <v>492</v>
      </c>
      <c r="D84" s="17" t="s">
        <v>242</v>
      </c>
      <c r="E84" s="17" t="s">
        <v>242</v>
      </c>
      <c r="F84" s="45" t="s">
        <v>55</v>
      </c>
      <c r="G84" s="44" t="s">
        <v>493</v>
      </c>
      <c r="H84" s="45" t="s">
        <v>494</v>
      </c>
      <c r="I84" s="17" t="s">
        <v>34</v>
      </c>
      <c r="J84" s="53">
        <v>13.95</v>
      </c>
    </row>
    <row r="85" s="27" customFormat="1" ht="39" customHeight="1" spans="1:10">
      <c r="A85" s="41" t="s">
        <v>495</v>
      </c>
      <c r="B85" s="17" t="s">
        <v>54</v>
      </c>
      <c r="C85" s="45" t="s">
        <v>496</v>
      </c>
      <c r="D85" s="17" t="s">
        <v>242</v>
      </c>
      <c r="E85" s="17" t="s">
        <v>242</v>
      </c>
      <c r="F85" s="45" t="s">
        <v>55</v>
      </c>
      <c r="G85" s="44" t="s">
        <v>497</v>
      </c>
      <c r="H85" s="45" t="s">
        <v>498</v>
      </c>
      <c r="I85" s="17" t="s">
        <v>34</v>
      </c>
      <c r="J85" s="53">
        <v>35.88</v>
      </c>
    </row>
    <row r="86" s="27" customFormat="1" ht="39" customHeight="1" spans="1:10">
      <c r="A86" s="41" t="s">
        <v>499</v>
      </c>
      <c r="B86" s="17" t="s">
        <v>54</v>
      </c>
      <c r="C86" s="45" t="s">
        <v>496</v>
      </c>
      <c r="D86" s="17" t="s">
        <v>242</v>
      </c>
      <c r="E86" s="17" t="s">
        <v>242</v>
      </c>
      <c r="F86" s="45" t="s">
        <v>55</v>
      </c>
      <c r="G86" s="44" t="s">
        <v>500</v>
      </c>
      <c r="H86" s="45" t="s">
        <v>501</v>
      </c>
      <c r="I86" s="17" t="s">
        <v>34</v>
      </c>
      <c r="J86" s="53">
        <v>14.02</v>
      </c>
    </row>
    <row r="87" s="27" customFormat="1" ht="39" customHeight="1" spans="1:10">
      <c r="A87" s="41" t="s">
        <v>502</v>
      </c>
      <c r="B87" s="17" t="s">
        <v>54</v>
      </c>
      <c r="C87" s="45" t="s">
        <v>496</v>
      </c>
      <c r="D87" s="17" t="s">
        <v>242</v>
      </c>
      <c r="E87" s="17" t="s">
        <v>242</v>
      </c>
      <c r="F87" s="45" t="s">
        <v>55</v>
      </c>
      <c r="G87" s="44" t="s">
        <v>503</v>
      </c>
      <c r="H87" s="45" t="s">
        <v>504</v>
      </c>
      <c r="I87" s="17" t="s">
        <v>34</v>
      </c>
      <c r="J87" s="53">
        <v>9.08</v>
      </c>
    </row>
    <row r="88" s="27" customFormat="1" ht="39" customHeight="1" spans="1:10">
      <c r="A88" s="41" t="s">
        <v>505</v>
      </c>
      <c r="B88" s="17" t="s">
        <v>54</v>
      </c>
      <c r="C88" s="45" t="s">
        <v>333</v>
      </c>
      <c r="D88" s="17" t="s">
        <v>242</v>
      </c>
      <c r="E88" s="17" t="s">
        <v>242</v>
      </c>
      <c r="F88" s="45" t="s">
        <v>55</v>
      </c>
      <c r="G88" s="44" t="s">
        <v>506</v>
      </c>
      <c r="H88" s="45" t="s">
        <v>507</v>
      </c>
      <c r="I88" s="17" t="s">
        <v>34</v>
      </c>
      <c r="J88" s="53">
        <v>20.64</v>
      </c>
    </row>
    <row r="89" s="27" customFormat="1" ht="39" customHeight="1" spans="1:10">
      <c r="A89" s="41" t="s">
        <v>508</v>
      </c>
      <c r="B89" s="17" t="s">
        <v>54</v>
      </c>
      <c r="C89" s="45" t="s">
        <v>496</v>
      </c>
      <c r="D89" s="17" t="s">
        <v>242</v>
      </c>
      <c r="E89" s="17" t="s">
        <v>242</v>
      </c>
      <c r="F89" s="45" t="s">
        <v>55</v>
      </c>
      <c r="G89" s="44" t="s">
        <v>509</v>
      </c>
      <c r="H89" s="45" t="s">
        <v>510</v>
      </c>
      <c r="I89" s="17" t="s">
        <v>34</v>
      </c>
      <c r="J89" s="53">
        <v>9.08</v>
      </c>
    </row>
    <row r="90" s="27" customFormat="1" ht="39" customHeight="1" spans="1:10">
      <c r="A90" s="41" t="s">
        <v>511</v>
      </c>
      <c r="B90" s="17" t="s">
        <v>54</v>
      </c>
      <c r="C90" s="45" t="s">
        <v>512</v>
      </c>
      <c r="D90" s="17" t="s">
        <v>242</v>
      </c>
      <c r="E90" s="17" t="s">
        <v>242</v>
      </c>
      <c r="F90" s="45" t="s">
        <v>55</v>
      </c>
      <c r="G90" s="44" t="s">
        <v>513</v>
      </c>
      <c r="H90" s="45" t="s">
        <v>514</v>
      </c>
      <c r="I90" s="17" t="s">
        <v>34</v>
      </c>
      <c r="J90" s="53">
        <v>6.19</v>
      </c>
    </row>
    <row r="91" s="27" customFormat="1" ht="39" customHeight="1" spans="1:10">
      <c r="A91" s="41" t="s">
        <v>515</v>
      </c>
      <c r="B91" s="17" t="s">
        <v>54</v>
      </c>
      <c r="C91" s="45" t="s">
        <v>512</v>
      </c>
      <c r="D91" s="17" t="s">
        <v>242</v>
      </c>
      <c r="E91" s="17" t="s">
        <v>242</v>
      </c>
      <c r="F91" s="45" t="s">
        <v>55</v>
      </c>
      <c r="G91" s="44" t="s">
        <v>516</v>
      </c>
      <c r="H91" s="45" t="s">
        <v>517</v>
      </c>
      <c r="I91" s="17" t="s">
        <v>34</v>
      </c>
      <c r="J91" s="53">
        <v>17</v>
      </c>
    </row>
    <row r="92" s="27" customFormat="1" ht="39" customHeight="1" spans="1:10">
      <c r="A92" s="41" t="s">
        <v>518</v>
      </c>
      <c r="B92" s="17" t="s">
        <v>54</v>
      </c>
      <c r="C92" s="45" t="s">
        <v>519</v>
      </c>
      <c r="D92" s="17" t="s">
        <v>242</v>
      </c>
      <c r="E92" s="17" t="s">
        <v>242</v>
      </c>
      <c r="F92" s="45" t="s">
        <v>55</v>
      </c>
      <c r="G92" s="44" t="s">
        <v>520</v>
      </c>
      <c r="H92" s="45" t="s">
        <v>521</v>
      </c>
      <c r="I92" s="17" t="s">
        <v>34</v>
      </c>
      <c r="J92" s="53">
        <v>31.61</v>
      </c>
    </row>
    <row r="93" s="27" customFormat="1" ht="51" customHeight="1" spans="1:10">
      <c r="A93" s="41" t="s">
        <v>522</v>
      </c>
      <c r="B93" s="17" t="s">
        <v>54</v>
      </c>
      <c r="C93" s="45" t="s">
        <v>523</v>
      </c>
      <c r="D93" s="17" t="s">
        <v>242</v>
      </c>
      <c r="E93" s="17" t="s">
        <v>242</v>
      </c>
      <c r="F93" s="45" t="s">
        <v>55</v>
      </c>
      <c r="G93" s="44" t="s">
        <v>524</v>
      </c>
      <c r="H93" s="45" t="s">
        <v>525</v>
      </c>
      <c r="I93" s="17" t="s">
        <v>34</v>
      </c>
      <c r="J93" s="53">
        <v>22.91</v>
      </c>
    </row>
    <row r="94" s="27" customFormat="1" ht="51" customHeight="1" spans="1:10">
      <c r="A94" s="41" t="s">
        <v>526</v>
      </c>
      <c r="B94" s="17" t="s">
        <v>54</v>
      </c>
      <c r="C94" s="45" t="s">
        <v>527</v>
      </c>
      <c r="D94" s="17" t="s">
        <v>242</v>
      </c>
      <c r="E94" s="17" t="s">
        <v>242</v>
      </c>
      <c r="F94" s="45" t="s">
        <v>55</v>
      </c>
      <c r="G94" s="44" t="s">
        <v>528</v>
      </c>
      <c r="H94" s="45" t="s">
        <v>529</v>
      </c>
      <c r="I94" s="17" t="s">
        <v>34</v>
      </c>
      <c r="J94" s="53">
        <v>9.9</v>
      </c>
    </row>
    <row r="95" s="27" customFormat="1" ht="51" customHeight="1" spans="1:10">
      <c r="A95" s="41" t="s">
        <v>530</v>
      </c>
      <c r="B95" s="17" t="s">
        <v>54</v>
      </c>
      <c r="C95" s="45" t="s">
        <v>527</v>
      </c>
      <c r="D95" s="17" t="s">
        <v>242</v>
      </c>
      <c r="E95" s="17" t="s">
        <v>242</v>
      </c>
      <c r="F95" s="45" t="s">
        <v>55</v>
      </c>
      <c r="G95" s="44" t="s">
        <v>531</v>
      </c>
      <c r="H95" s="45" t="s">
        <v>532</v>
      </c>
      <c r="I95" s="17" t="s">
        <v>34</v>
      </c>
      <c r="J95" s="53">
        <v>9.94</v>
      </c>
    </row>
    <row r="96" s="27" customFormat="1" ht="39" customHeight="1" spans="1:10">
      <c r="A96" s="41" t="s">
        <v>533</v>
      </c>
      <c r="B96" s="17" t="s">
        <v>54</v>
      </c>
      <c r="C96" s="45" t="s">
        <v>519</v>
      </c>
      <c r="D96" s="17" t="s">
        <v>242</v>
      </c>
      <c r="E96" s="17" t="s">
        <v>242</v>
      </c>
      <c r="F96" s="45" t="s">
        <v>55</v>
      </c>
      <c r="G96" s="44" t="s">
        <v>534</v>
      </c>
      <c r="H96" s="45" t="s">
        <v>535</v>
      </c>
      <c r="I96" s="17" t="s">
        <v>34</v>
      </c>
      <c r="J96" s="53">
        <v>15</v>
      </c>
    </row>
    <row r="97" s="27" customFormat="1" ht="39" customHeight="1" spans="1:10">
      <c r="A97" s="41" t="s">
        <v>536</v>
      </c>
      <c r="B97" s="17" t="s">
        <v>54</v>
      </c>
      <c r="C97" s="45" t="s">
        <v>383</v>
      </c>
      <c r="D97" s="17" t="s">
        <v>242</v>
      </c>
      <c r="E97" s="17" t="s">
        <v>242</v>
      </c>
      <c r="F97" s="45" t="s">
        <v>55</v>
      </c>
      <c r="G97" s="44" t="s">
        <v>537</v>
      </c>
      <c r="H97" s="45" t="s">
        <v>538</v>
      </c>
      <c r="I97" s="17" t="s">
        <v>34</v>
      </c>
      <c r="J97" s="53">
        <v>22.57</v>
      </c>
    </row>
    <row r="98" s="27" customFormat="1" ht="39" customHeight="1" spans="1:10">
      <c r="A98" s="41" t="s">
        <v>539</v>
      </c>
      <c r="B98" s="17" t="s">
        <v>54</v>
      </c>
      <c r="C98" s="45" t="s">
        <v>540</v>
      </c>
      <c r="D98" s="17" t="s">
        <v>242</v>
      </c>
      <c r="E98" s="17" t="s">
        <v>242</v>
      </c>
      <c r="F98" s="45" t="s">
        <v>55</v>
      </c>
      <c r="G98" s="44" t="s">
        <v>541</v>
      </c>
      <c r="H98" s="45" t="s">
        <v>542</v>
      </c>
      <c r="I98" s="17" t="s">
        <v>34</v>
      </c>
      <c r="J98" s="53">
        <v>400</v>
      </c>
    </row>
    <row r="99" s="24" customFormat="1" ht="39" customHeight="1" spans="1:10">
      <c r="A99" s="39" t="s">
        <v>543</v>
      </c>
      <c r="B99" s="39" t="s">
        <v>342</v>
      </c>
      <c r="C99" s="39" t="s">
        <v>24</v>
      </c>
      <c r="D99" s="39"/>
      <c r="E99" s="39"/>
      <c r="F99" s="39" t="s">
        <v>9</v>
      </c>
      <c r="G99" s="39" t="s">
        <v>238</v>
      </c>
      <c r="H99" s="39" t="s">
        <v>12</v>
      </c>
      <c r="I99" s="39" t="s">
        <v>11</v>
      </c>
      <c r="J99" s="52">
        <f>SUM(J100:J103)</f>
        <v>1085</v>
      </c>
    </row>
    <row r="100" s="27" customFormat="1" ht="39" customHeight="1" spans="1:10">
      <c r="A100" s="41" t="s">
        <v>544</v>
      </c>
      <c r="B100" s="17" t="s">
        <v>545</v>
      </c>
      <c r="C100" s="48" t="s">
        <v>546</v>
      </c>
      <c r="D100" s="17" t="s">
        <v>241</v>
      </c>
      <c r="E100" s="17" t="s">
        <v>241</v>
      </c>
      <c r="F100" s="45" t="s">
        <v>59</v>
      </c>
      <c r="G100" s="44" t="s">
        <v>547</v>
      </c>
      <c r="H100" s="45" t="s">
        <v>61</v>
      </c>
      <c r="I100" s="17" t="s">
        <v>34</v>
      </c>
      <c r="J100" s="53">
        <v>329</v>
      </c>
    </row>
    <row r="101" s="27" customFormat="1" ht="39" customHeight="1" spans="1:10">
      <c r="A101" s="41" t="s">
        <v>548</v>
      </c>
      <c r="B101" s="17" t="s">
        <v>549</v>
      </c>
      <c r="C101" s="45" t="s">
        <v>550</v>
      </c>
      <c r="D101" s="17" t="s">
        <v>242</v>
      </c>
      <c r="E101" s="17" t="s">
        <v>241</v>
      </c>
      <c r="F101" s="45" t="s">
        <v>59</v>
      </c>
      <c r="G101" s="44" t="s">
        <v>551</v>
      </c>
      <c r="H101" s="45" t="s">
        <v>61</v>
      </c>
      <c r="I101" s="17" t="s">
        <v>34</v>
      </c>
      <c r="J101" s="53">
        <v>400</v>
      </c>
    </row>
    <row r="102" s="27" customFormat="1" ht="39" customHeight="1" spans="1:10">
      <c r="A102" s="41" t="s">
        <v>552</v>
      </c>
      <c r="B102" s="17" t="s">
        <v>553</v>
      </c>
      <c r="C102" s="45" t="s">
        <v>554</v>
      </c>
      <c r="D102" s="17" t="s">
        <v>241</v>
      </c>
      <c r="E102" s="17" t="s">
        <v>241</v>
      </c>
      <c r="F102" s="45" t="s">
        <v>555</v>
      </c>
      <c r="G102" s="44" t="s">
        <v>556</v>
      </c>
      <c r="H102" s="45" t="s">
        <v>557</v>
      </c>
      <c r="I102" s="17" t="s">
        <v>34</v>
      </c>
      <c r="J102" s="53">
        <v>62</v>
      </c>
    </row>
    <row r="103" s="27" customFormat="1" ht="39" customHeight="1" spans="1:10">
      <c r="A103" s="41" t="s">
        <v>558</v>
      </c>
      <c r="B103" s="17" t="s">
        <v>216</v>
      </c>
      <c r="C103" s="45" t="s">
        <v>299</v>
      </c>
      <c r="D103" s="17" t="s">
        <v>241</v>
      </c>
      <c r="E103" s="17" t="s">
        <v>241</v>
      </c>
      <c r="F103" s="45" t="s">
        <v>69</v>
      </c>
      <c r="G103" s="44" t="s">
        <v>559</v>
      </c>
      <c r="H103" s="45" t="s">
        <v>560</v>
      </c>
      <c r="I103" s="17" t="s">
        <v>34</v>
      </c>
      <c r="J103" s="53">
        <v>294</v>
      </c>
    </row>
    <row r="104" s="24" customFormat="1" ht="39" customHeight="1" spans="1:10">
      <c r="A104" s="39" t="s">
        <v>561</v>
      </c>
      <c r="B104" s="39" t="s">
        <v>63</v>
      </c>
      <c r="C104" s="39" t="s">
        <v>24</v>
      </c>
      <c r="D104" s="39"/>
      <c r="E104" s="39"/>
      <c r="F104" s="39" t="s">
        <v>9</v>
      </c>
      <c r="G104" s="39" t="s">
        <v>238</v>
      </c>
      <c r="H104" s="39" t="s">
        <v>12</v>
      </c>
      <c r="I104" s="39" t="s">
        <v>11</v>
      </c>
      <c r="J104" s="52">
        <f>SUM(J105:J105)</f>
        <v>40</v>
      </c>
    </row>
    <row r="105" s="27" customFormat="1" ht="39" customHeight="1" spans="1:10">
      <c r="A105" s="41" t="s">
        <v>562</v>
      </c>
      <c r="B105" s="17" t="s">
        <v>63</v>
      </c>
      <c r="C105" s="45" t="s">
        <v>276</v>
      </c>
      <c r="D105" s="17" t="s">
        <v>242</v>
      </c>
      <c r="E105" s="17" t="s">
        <v>242</v>
      </c>
      <c r="F105" s="45" t="s">
        <v>212</v>
      </c>
      <c r="G105" s="44" t="s">
        <v>563</v>
      </c>
      <c r="H105" s="45" t="s">
        <v>66</v>
      </c>
      <c r="I105" s="17" t="s">
        <v>34</v>
      </c>
      <c r="J105" s="53">
        <v>40</v>
      </c>
    </row>
    <row r="106" s="24" customFormat="1" ht="39" customHeight="1" spans="1:10">
      <c r="A106" s="39" t="s">
        <v>564</v>
      </c>
      <c r="B106" s="39" t="s">
        <v>68</v>
      </c>
      <c r="C106" s="39" t="s">
        <v>24</v>
      </c>
      <c r="D106" s="39"/>
      <c r="E106" s="39"/>
      <c r="F106" s="39" t="s">
        <v>9</v>
      </c>
      <c r="G106" s="39" t="s">
        <v>238</v>
      </c>
      <c r="H106" s="39" t="s">
        <v>12</v>
      </c>
      <c r="I106" s="39" t="s">
        <v>11</v>
      </c>
      <c r="J106" s="52">
        <f>SUM(J107:J117)</f>
        <v>650</v>
      </c>
    </row>
    <row r="107" s="27" customFormat="1" ht="50" customHeight="1" spans="1:10">
      <c r="A107" s="41" t="s">
        <v>565</v>
      </c>
      <c r="B107" s="17" t="s">
        <v>68</v>
      </c>
      <c r="C107" s="45" t="s">
        <v>566</v>
      </c>
      <c r="D107" s="17" t="s">
        <v>241</v>
      </c>
      <c r="E107" s="17" t="s">
        <v>242</v>
      </c>
      <c r="F107" s="45" t="s">
        <v>69</v>
      </c>
      <c r="G107" s="44" t="s">
        <v>567</v>
      </c>
      <c r="H107" s="45" t="s">
        <v>568</v>
      </c>
      <c r="I107" s="17" t="s">
        <v>569</v>
      </c>
      <c r="J107" s="57">
        <v>7</v>
      </c>
    </row>
    <row r="108" s="27" customFormat="1" ht="50" customHeight="1" spans="1:10">
      <c r="A108" s="41" t="s">
        <v>570</v>
      </c>
      <c r="B108" s="17" t="s">
        <v>68</v>
      </c>
      <c r="C108" s="45" t="s">
        <v>571</v>
      </c>
      <c r="D108" s="17" t="s">
        <v>242</v>
      </c>
      <c r="E108" s="17" t="s">
        <v>242</v>
      </c>
      <c r="F108" s="45" t="s">
        <v>69</v>
      </c>
      <c r="G108" s="44" t="s">
        <v>572</v>
      </c>
      <c r="H108" s="45" t="s">
        <v>573</v>
      </c>
      <c r="I108" s="17" t="s">
        <v>569</v>
      </c>
      <c r="J108" s="57">
        <v>67</v>
      </c>
    </row>
    <row r="109" s="27" customFormat="1" ht="50" customHeight="1" spans="1:10">
      <c r="A109" s="41" t="s">
        <v>574</v>
      </c>
      <c r="B109" s="17" t="s">
        <v>68</v>
      </c>
      <c r="C109" s="45" t="s">
        <v>575</v>
      </c>
      <c r="D109" s="17" t="s">
        <v>242</v>
      </c>
      <c r="E109" s="17" t="s">
        <v>242</v>
      </c>
      <c r="F109" s="45" t="s">
        <v>69</v>
      </c>
      <c r="G109" s="44" t="s">
        <v>576</v>
      </c>
      <c r="H109" s="45" t="s">
        <v>577</v>
      </c>
      <c r="I109" s="17" t="s">
        <v>569</v>
      </c>
      <c r="J109" s="57">
        <v>50</v>
      </c>
    </row>
    <row r="110" s="27" customFormat="1" ht="50" customHeight="1" spans="1:10">
      <c r="A110" s="41" t="s">
        <v>578</v>
      </c>
      <c r="B110" s="17" t="s">
        <v>68</v>
      </c>
      <c r="C110" s="45" t="s">
        <v>579</v>
      </c>
      <c r="D110" s="17" t="s">
        <v>242</v>
      </c>
      <c r="E110" s="17" t="s">
        <v>242</v>
      </c>
      <c r="F110" s="45" t="s">
        <v>69</v>
      </c>
      <c r="G110" s="44" t="s">
        <v>576</v>
      </c>
      <c r="H110" s="45" t="s">
        <v>580</v>
      </c>
      <c r="I110" s="17" t="s">
        <v>569</v>
      </c>
      <c r="J110" s="57">
        <v>23</v>
      </c>
    </row>
    <row r="111" s="27" customFormat="1" ht="50" customHeight="1" spans="1:10">
      <c r="A111" s="41" t="s">
        <v>581</v>
      </c>
      <c r="B111" s="17" t="s">
        <v>68</v>
      </c>
      <c r="C111" s="45" t="s">
        <v>582</v>
      </c>
      <c r="D111" s="17" t="s">
        <v>242</v>
      </c>
      <c r="E111" s="17" t="s">
        <v>242</v>
      </c>
      <c r="F111" s="45" t="s">
        <v>69</v>
      </c>
      <c r="G111" s="44" t="s">
        <v>576</v>
      </c>
      <c r="H111" s="45" t="s">
        <v>583</v>
      </c>
      <c r="I111" s="17" t="s">
        <v>569</v>
      </c>
      <c r="J111" s="57">
        <v>15</v>
      </c>
    </row>
    <row r="112" s="27" customFormat="1" ht="50" customHeight="1" spans="1:10">
      <c r="A112" s="41" t="s">
        <v>584</v>
      </c>
      <c r="B112" s="17" t="s">
        <v>68</v>
      </c>
      <c r="C112" s="45" t="s">
        <v>585</v>
      </c>
      <c r="D112" s="17" t="s">
        <v>241</v>
      </c>
      <c r="E112" s="17" t="s">
        <v>242</v>
      </c>
      <c r="F112" s="45" t="s">
        <v>69</v>
      </c>
      <c r="G112" s="44" t="s">
        <v>576</v>
      </c>
      <c r="H112" s="45" t="s">
        <v>586</v>
      </c>
      <c r="I112" s="17" t="s">
        <v>569</v>
      </c>
      <c r="J112" s="57">
        <v>168</v>
      </c>
    </row>
    <row r="113" s="27" customFormat="1" ht="50" customHeight="1" spans="1:10">
      <c r="A113" s="41" t="s">
        <v>587</v>
      </c>
      <c r="B113" s="17" t="s">
        <v>68</v>
      </c>
      <c r="C113" s="45" t="s">
        <v>588</v>
      </c>
      <c r="D113" s="17" t="s">
        <v>241</v>
      </c>
      <c r="E113" s="17" t="s">
        <v>242</v>
      </c>
      <c r="F113" s="45" t="s">
        <v>69</v>
      </c>
      <c r="G113" s="44" t="s">
        <v>576</v>
      </c>
      <c r="H113" s="45" t="s">
        <v>589</v>
      </c>
      <c r="I113" s="17" t="s">
        <v>569</v>
      </c>
      <c r="J113" s="57">
        <v>153</v>
      </c>
    </row>
    <row r="114" s="27" customFormat="1" ht="50" customHeight="1" spans="1:10">
      <c r="A114" s="41" t="s">
        <v>590</v>
      </c>
      <c r="B114" s="17" t="s">
        <v>68</v>
      </c>
      <c r="C114" s="45" t="s">
        <v>591</v>
      </c>
      <c r="D114" s="17" t="s">
        <v>242</v>
      </c>
      <c r="E114" s="17" t="s">
        <v>242</v>
      </c>
      <c r="F114" s="45" t="s">
        <v>69</v>
      </c>
      <c r="G114" s="44" t="s">
        <v>576</v>
      </c>
      <c r="H114" s="45" t="s">
        <v>592</v>
      </c>
      <c r="I114" s="17" t="s">
        <v>569</v>
      </c>
      <c r="J114" s="57">
        <v>34</v>
      </c>
    </row>
    <row r="115" s="27" customFormat="1" ht="50" customHeight="1" spans="1:10">
      <c r="A115" s="41" t="s">
        <v>593</v>
      </c>
      <c r="B115" s="17" t="s">
        <v>68</v>
      </c>
      <c r="C115" s="45" t="s">
        <v>594</v>
      </c>
      <c r="D115" s="17" t="s">
        <v>241</v>
      </c>
      <c r="E115" s="17" t="s">
        <v>242</v>
      </c>
      <c r="F115" s="45" t="s">
        <v>69</v>
      </c>
      <c r="G115" s="44" t="s">
        <v>576</v>
      </c>
      <c r="H115" s="45" t="s">
        <v>595</v>
      </c>
      <c r="I115" s="17" t="s">
        <v>569</v>
      </c>
      <c r="J115" s="57">
        <v>95</v>
      </c>
    </row>
    <row r="116" s="27" customFormat="1" ht="50" customHeight="1" spans="1:10">
      <c r="A116" s="41" t="s">
        <v>596</v>
      </c>
      <c r="B116" s="17" t="s">
        <v>68</v>
      </c>
      <c r="C116" s="45" t="s">
        <v>594</v>
      </c>
      <c r="D116" s="17" t="s">
        <v>241</v>
      </c>
      <c r="E116" s="17" t="s">
        <v>242</v>
      </c>
      <c r="F116" s="45" t="s">
        <v>69</v>
      </c>
      <c r="G116" s="44" t="s">
        <v>576</v>
      </c>
      <c r="H116" s="45" t="s">
        <v>597</v>
      </c>
      <c r="I116" s="17" t="s">
        <v>569</v>
      </c>
      <c r="J116" s="57">
        <v>32</v>
      </c>
    </row>
    <row r="117" s="27" customFormat="1" ht="50" customHeight="1" spans="1:10">
      <c r="A117" s="41" t="s">
        <v>598</v>
      </c>
      <c r="B117" s="17" t="s">
        <v>68</v>
      </c>
      <c r="C117" s="45" t="s">
        <v>599</v>
      </c>
      <c r="D117" s="17" t="s">
        <v>242</v>
      </c>
      <c r="E117" s="17" t="s">
        <v>242</v>
      </c>
      <c r="F117" s="45" t="s">
        <v>69</v>
      </c>
      <c r="G117" s="44" t="s">
        <v>576</v>
      </c>
      <c r="H117" s="45" t="s">
        <v>600</v>
      </c>
      <c r="I117" s="17" t="s">
        <v>569</v>
      </c>
      <c r="J117" s="57">
        <v>6</v>
      </c>
    </row>
    <row r="118" s="24" customFormat="1" ht="39" customHeight="1" spans="1:10">
      <c r="A118" s="39" t="s">
        <v>601</v>
      </c>
      <c r="B118" s="39" t="s">
        <v>73</v>
      </c>
      <c r="C118" s="39" t="s">
        <v>74</v>
      </c>
      <c r="D118" s="39"/>
      <c r="E118" s="39"/>
      <c r="F118" s="39" t="s">
        <v>9</v>
      </c>
      <c r="G118" s="39" t="s">
        <v>238</v>
      </c>
      <c r="H118" s="39" t="s">
        <v>12</v>
      </c>
      <c r="I118" s="39" t="s">
        <v>11</v>
      </c>
      <c r="J118" s="52">
        <f>SUM(J119:J174)</f>
        <v>176</v>
      </c>
    </row>
    <row r="119" s="27" customFormat="1" ht="50" customHeight="1" spans="1:10">
      <c r="A119" s="41" t="s">
        <v>602</v>
      </c>
      <c r="B119" s="17" t="s">
        <v>73</v>
      </c>
      <c r="C119" s="45" t="s">
        <v>527</v>
      </c>
      <c r="D119" s="17" t="s">
        <v>241</v>
      </c>
      <c r="E119" s="17" t="s">
        <v>242</v>
      </c>
      <c r="F119" s="43" t="s">
        <v>75</v>
      </c>
      <c r="G119" s="44" t="s">
        <v>603</v>
      </c>
      <c r="H119" s="45" t="s">
        <v>77</v>
      </c>
      <c r="I119" s="17" t="s">
        <v>34</v>
      </c>
      <c r="J119" s="57">
        <v>45.75</v>
      </c>
    </row>
    <row r="120" s="27" customFormat="1" ht="50" customHeight="1" spans="1:10">
      <c r="A120" s="41" t="s">
        <v>604</v>
      </c>
      <c r="B120" s="17" t="s">
        <v>73</v>
      </c>
      <c r="C120" s="45" t="s">
        <v>527</v>
      </c>
      <c r="D120" s="17" t="s">
        <v>241</v>
      </c>
      <c r="E120" s="17" t="s">
        <v>242</v>
      </c>
      <c r="F120" s="43" t="s">
        <v>75</v>
      </c>
      <c r="G120" s="44" t="s">
        <v>605</v>
      </c>
      <c r="H120" s="45" t="s">
        <v>292</v>
      </c>
      <c r="I120" s="17" t="s">
        <v>34</v>
      </c>
      <c r="J120" s="57">
        <v>68.39</v>
      </c>
    </row>
    <row r="121" s="27" customFormat="1" ht="50" customHeight="1" spans="1:10">
      <c r="A121" s="41" t="s">
        <v>606</v>
      </c>
      <c r="B121" s="17" t="s">
        <v>73</v>
      </c>
      <c r="C121" s="45" t="s">
        <v>527</v>
      </c>
      <c r="D121" s="17" t="s">
        <v>241</v>
      </c>
      <c r="E121" s="17" t="s">
        <v>242</v>
      </c>
      <c r="F121" s="43" t="s">
        <v>75</v>
      </c>
      <c r="G121" s="44" t="s">
        <v>607</v>
      </c>
      <c r="H121" s="45" t="s">
        <v>292</v>
      </c>
      <c r="I121" s="17" t="s">
        <v>34</v>
      </c>
      <c r="J121" s="57">
        <v>37.24</v>
      </c>
    </row>
    <row r="122" s="27" customFormat="1" ht="50" customHeight="1" spans="1:10">
      <c r="A122" s="41" t="s">
        <v>608</v>
      </c>
      <c r="B122" s="17" t="s">
        <v>73</v>
      </c>
      <c r="C122" s="45" t="s">
        <v>527</v>
      </c>
      <c r="D122" s="17" t="s">
        <v>241</v>
      </c>
      <c r="E122" s="17" t="s">
        <v>242</v>
      </c>
      <c r="F122" s="43" t="s">
        <v>75</v>
      </c>
      <c r="G122" s="44" t="s">
        <v>609</v>
      </c>
      <c r="H122" s="45" t="s">
        <v>292</v>
      </c>
      <c r="I122" s="17" t="s">
        <v>34</v>
      </c>
      <c r="J122" s="57">
        <v>24.62</v>
      </c>
    </row>
  </sheetData>
  <autoFilter ref="A4:J122">
    <extLst/>
  </autoFilter>
  <mergeCells count="2">
    <mergeCell ref="A2:J2"/>
    <mergeCell ref="A3:C3"/>
  </mergeCells>
  <pageMargins left="0.538888888888889" right="0.318055555555556" top="0.472222222222222" bottom="0.359027777777778" header="0.313888888888889" footer="0.16875"/>
  <pageSetup paperSize="9" scale="71"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showZeros="0" topLeftCell="A4" workbookViewId="0">
      <selection activeCell="G16" sqref="G16"/>
    </sheetView>
  </sheetViews>
  <sheetFormatPr defaultColWidth="9" defaultRowHeight="13.5"/>
  <cols>
    <col min="1" max="1" width="40.4166666666667" style="28" customWidth="1"/>
    <col min="2" max="2" width="12.1333333333333" style="29" customWidth="1"/>
    <col min="3" max="3" width="15.825" style="30" customWidth="1"/>
    <col min="4" max="4" width="6.5" style="30" customWidth="1"/>
    <col min="5" max="5" width="6.75" style="30" customWidth="1"/>
    <col min="6" max="6" width="14" style="30" customWidth="1"/>
    <col min="7" max="7" width="38.125" style="28" customWidth="1"/>
    <col min="8" max="8" width="30.9666666666667" style="30" customWidth="1"/>
    <col min="9" max="9" width="10.6916666666667" style="30" customWidth="1"/>
    <col min="10" max="10" width="13" style="31" customWidth="1"/>
  </cols>
  <sheetData>
    <row r="1" s="24" customFormat="1" ht="25.5" spans="1:10">
      <c r="A1" s="32" t="s">
        <v>610</v>
      </c>
      <c r="B1" s="29"/>
      <c r="C1" s="30"/>
      <c r="D1" s="30"/>
      <c r="E1" s="30"/>
      <c r="F1" s="30"/>
      <c r="G1" s="28"/>
      <c r="H1" s="30"/>
      <c r="I1" s="30"/>
      <c r="J1" s="49"/>
    </row>
    <row r="2" s="24" customFormat="1" ht="25.5" customHeight="1" spans="1:10">
      <c r="A2" s="33" t="s">
        <v>611</v>
      </c>
      <c r="B2" s="33"/>
      <c r="C2" s="33"/>
      <c r="D2" s="33"/>
      <c r="E2" s="33"/>
      <c r="F2" s="33"/>
      <c r="G2" s="34"/>
      <c r="H2" s="33"/>
      <c r="I2" s="33"/>
      <c r="J2" s="33"/>
    </row>
    <row r="3" s="24" customFormat="1" ht="30.75" customHeight="1" spans="1:10">
      <c r="A3" s="35" t="s">
        <v>2</v>
      </c>
      <c r="B3" s="36"/>
      <c r="C3" s="36"/>
      <c r="D3" s="37"/>
      <c r="E3" s="37"/>
      <c r="F3" s="37"/>
      <c r="G3" s="38" t="s">
        <v>3</v>
      </c>
      <c r="H3" s="37"/>
      <c r="I3" s="37"/>
      <c r="J3" s="50" t="s">
        <v>4</v>
      </c>
    </row>
    <row r="4" s="24" customFormat="1" ht="40.5" spans="1:10">
      <c r="A4" s="39" t="s">
        <v>6</v>
      </c>
      <c r="B4" s="39" t="s">
        <v>127</v>
      </c>
      <c r="C4" s="39" t="s">
        <v>8</v>
      </c>
      <c r="D4" s="39" t="s">
        <v>233</v>
      </c>
      <c r="E4" s="39" t="s">
        <v>234</v>
      </c>
      <c r="F4" s="39" t="s">
        <v>9</v>
      </c>
      <c r="G4" s="39" t="s">
        <v>128</v>
      </c>
      <c r="H4" s="39" t="s">
        <v>12</v>
      </c>
      <c r="I4" s="39" t="s">
        <v>11</v>
      </c>
      <c r="J4" s="51" t="s">
        <v>130</v>
      </c>
    </row>
    <row r="5" s="25" customFormat="1" ht="30" customHeight="1" spans="1:10">
      <c r="A5" s="39" t="s">
        <v>612</v>
      </c>
      <c r="B5" s="39"/>
      <c r="C5" s="39"/>
      <c r="D5" s="39"/>
      <c r="E5" s="39"/>
      <c r="F5" s="39"/>
      <c r="G5" s="40"/>
      <c r="H5" s="39"/>
      <c r="I5" s="39"/>
      <c r="J5" s="52">
        <f>J6+J15</f>
        <v>1350</v>
      </c>
    </row>
    <row r="6" s="26" customFormat="1" ht="37" customHeight="1" spans="1:10">
      <c r="A6" s="39" t="s">
        <v>613</v>
      </c>
      <c r="B6" s="39" t="s">
        <v>44</v>
      </c>
      <c r="C6" s="39" t="s">
        <v>24</v>
      </c>
      <c r="D6" s="39"/>
      <c r="E6" s="39"/>
      <c r="F6" s="39" t="s">
        <v>614</v>
      </c>
      <c r="G6" s="39" t="s">
        <v>238</v>
      </c>
      <c r="H6" s="39" t="s">
        <v>615</v>
      </c>
      <c r="I6" s="39" t="s">
        <v>11</v>
      </c>
      <c r="J6" s="52">
        <f>SUM(J7:J14)</f>
        <v>850</v>
      </c>
    </row>
    <row r="7" s="4" customFormat="1" ht="35" customHeight="1" spans="1:10">
      <c r="A7" s="41" t="s">
        <v>616</v>
      </c>
      <c r="B7" s="17" t="s">
        <v>44</v>
      </c>
      <c r="C7" s="17" t="s">
        <v>617</v>
      </c>
      <c r="D7" s="42" t="s">
        <v>242</v>
      </c>
      <c r="E7" s="42" t="s">
        <v>242</v>
      </c>
      <c r="F7" s="43" t="s">
        <v>618</v>
      </c>
      <c r="G7" s="44" t="s">
        <v>80</v>
      </c>
      <c r="H7" s="45" t="s">
        <v>619</v>
      </c>
      <c r="I7" s="17" t="s">
        <v>34</v>
      </c>
      <c r="J7" s="53">
        <v>125</v>
      </c>
    </row>
    <row r="8" s="4" customFormat="1" ht="35" customHeight="1" spans="1:10">
      <c r="A8" s="41" t="s">
        <v>620</v>
      </c>
      <c r="B8" s="17" t="s">
        <v>44</v>
      </c>
      <c r="C8" s="17" t="s">
        <v>383</v>
      </c>
      <c r="D8" s="42" t="s">
        <v>242</v>
      </c>
      <c r="E8" s="42" t="s">
        <v>242</v>
      </c>
      <c r="F8" s="43" t="s">
        <v>618</v>
      </c>
      <c r="G8" s="44" t="s">
        <v>80</v>
      </c>
      <c r="H8" s="45" t="s">
        <v>621</v>
      </c>
      <c r="I8" s="17" t="s">
        <v>34</v>
      </c>
      <c r="J8" s="53">
        <v>120</v>
      </c>
    </row>
    <row r="9" s="4" customFormat="1" ht="35" customHeight="1" spans="1:10">
      <c r="A9" s="41" t="s">
        <v>622</v>
      </c>
      <c r="B9" s="17" t="s">
        <v>44</v>
      </c>
      <c r="C9" s="17" t="s">
        <v>623</v>
      </c>
      <c r="D9" s="42" t="s">
        <v>241</v>
      </c>
      <c r="E9" s="42" t="s">
        <v>242</v>
      </c>
      <c r="F9" s="43" t="s">
        <v>618</v>
      </c>
      <c r="G9" s="44" t="s">
        <v>80</v>
      </c>
      <c r="H9" s="45" t="s">
        <v>624</v>
      </c>
      <c r="I9" s="17" t="s">
        <v>34</v>
      </c>
      <c r="J9" s="53">
        <v>120</v>
      </c>
    </row>
    <row r="10" s="4" customFormat="1" ht="35" customHeight="1" spans="1:10">
      <c r="A10" s="41" t="s">
        <v>625</v>
      </c>
      <c r="B10" s="17" t="s">
        <v>44</v>
      </c>
      <c r="C10" s="17" t="s">
        <v>369</v>
      </c>
      <c r="D10" s="42" t="s">
        <v>242</v>
      </c>
      <c r="E10" s="42" t="s">
        <v>242</v>
      </c>
      <c r="F10" s="43" t="s">
        <v>626</v>
      </c>
      <c r="G10" s="44" t="s">
        <v>627</v>
      </c>
      <c r="H10" s="45" t="s">
        <v>628</v>
      </c>
      <c r="I10" s="17" t="s">
        <v>34</v>
      </c>
      <c r="J10" s="54">
        <v>178.62</v>
      </c>
    </row>
    <row r="11" s="4" customFormat="1" ht="35" customHeight="1" spans="1:10">
      <c r="A11" s="41" t="s">
        <v>629</v>
      </c>
      <c r="B11" s="17" t="s">
        <v>44</v>
      </c>
      <c r="C11" s="17" t="s">
        <v>373</v>
      </c>
      <c r="D11" s="42" t="s">
        <v>242</v>
      </c>
      <c r="E11" s="42" t="s">
        <v>242</v>
      </c>
      <c r="F11" s="43" t="s">
        <v>626</v>
      </c>
      <c r="G11" s="44" t="s">
        <v>630</v>
      </c>
      <c r="H11" s="45" t="s">
        <v>628</v>
      </c>
      <c r="I11" s="17" t="s">
        <v>34</v>
      </c>
      <c r="J11" s="54"/>
    </row>
    <row r="12" s="4" customFormat="1" ht="35" customHeight="1" spans="1:10">
      <c r="A12" s="41" t="s">
        <v>631</v>
      </c>
      <c r="B12" s="17" t="s">
        <v>44</v>
      </c>
      <c r="C12" s="17" t="s">
        <v>632</v>
      </c>
      <c r="D12" s="42" t="s">
        <v>242</v>
      </c>
      <c r="E12" s="42" t="s">
        <v>242</v>
      </c>
      <c r="F12" s="43" t="s">
        <v>626</v>
      </c>
      <c r="G12" s="44" t="s">
        <v>633</v>
      </c>
      <c r="H12" s="45" t="s">
        <v>628</v>
      </c>
      <c r="I12" s="17" t="s">
        <v>34</v>
      </c>
      <c r="J12" s="53">
        <v>62.9</v>
      </c>
    </row>
    <row r="13" s="4" customFormat="1" ht="35" customHeight="1" spans="1:10">
      <c r="A13" s="41" t="s">
        <v>634</v>
      </c>
      <c r="B13" s="17" t="s">
        <v>44</v>
      </c>
      <c r="C13" s="17" t="s">
        <v>252</v>
      </c>
      <c r="D13" s="42" t="s">
        <v>241</v>
      </c>
      <c r="E13" s="42" t="s">
        <v>242</v>
      </c>
      <c r="F13" s="43" t="s">
        <v>626</v>
      </c>
      <c r="G13" s="44" t="s">
        <v>635</v>
      </c>
      <c r="H13" s="45" t="s">
        <v>628</v>
      </c>
      <c r="I13" s="17" t="s">
        <v>34</v>
      </c>
      <c r="J13" s="54">
        <v>243.48</v>
      </c>
    </row>
    <row r="14" s="4" customFormat="1" ht="35" customHeight="1" spans="1:10">
      <c r="A14" s="41" t="s">
        <v>636</v>
      </c>
      <c r="B14" s="17" t="s">
        <v>44</v>
      </c>
      <c r="C14" s="17" t="s">
        <v>252</v>
      </c>
      <c r="D14" s="42" t="s">
        <v>241</v>
      </c>
      <c r="E14" s="42" t="s">
        <v>242</v>
      </c>
      <c r="F14" s="43" t="s">
        <v>626</v>
      </c>
      <c r="G14" s="44" t="s">
        <v>637</v>
      </c>
      <c r="H14" s="45" t="s">
        <v>628</v>
      </c>
      <c r="I14" s="17" t="s">
        <v>34</v>
      </c>
      <c r="J14" s="54"/>
    </row>
    <row r="15" s="24" customFormat="1" ht="35" customHeight="1" spans="1:10">
      <c r="A15" s="39" t="s">
        <v>638</v>
      </c>
      <c r="B15" s="46" t="s">
        <v>83</v>
      </c>
      <c r="C15" s="39" t="s">
        <v>24</v>
      </c>
      <c r="D15" s="39"/>
      <c r="E15" s="39"/>
      <c r="F15" s="39" t="s">
        <v>639</v>
      </c>
      <c r="G15" s="39" t="s">
        <v>238</v>
      </c>
      <c r="H15" s="47"/>
      <c r="I15" s="39" t="s">
        <v>11</v>
      </c>
      <c r="J15" s="52">
        <f>J16+J17</f>
        <v>500</v>
      </c>
    </row>
    <row r="16" s="27" customFormat="1" ht="51" customHeight="1" spans="1:10">
      <c r="A16" s="41" t="s">
        <v>640</v>
      </c>
      <c r="B16" s="17" t="s">
        <v>83</v>
      </c>
      <c r="C16" s="48" t="s">
        <v>641</v>
      </c>
      <c r="D16" s="42" t="s">
        <v>242</v>
      </c>
      <c r="E16" s="42" t="s">
        <v>242</v>
      </c>
      <c r="F16" s="43" t="s">
        <v>642</v>
      </c>
      <c r="G16" s="44" t="s">
        <v>643</v>
      </c>
      <c r="H16" s="43" t="s">
        <v>644</v>
      </c>
      <c r="I16" s="17">
        <v>200</v>
      </c>
      <c r="J16" s="53">
        <v>200</v>
      </c>
    </row>
    <row r="17" s="27" customFormat="1" ht="51" customHeight="1" spans="1:10">
      <c r="A17" s="41" t="s">
        <v>645</v>
      </c>
      <c r="B17" s="17" t="s">
        <v>83</v>
      </c>
      <c r="C17" s="48" t="s">
        <v>641</v>
      </c>
      <c r="D17" s="42" t="s">
        <v>242</v>
      </c>
      <c r="E17" s="42" t="s">
        <v>242</v>
      </c>
      <c r="F17" s="43" t="s">
        <v>642</v>
      </c>
      <c r="G17" s="44" t="s">
        <v>85</v>
      </c>
      <c r="H17" s="43" t="s">
        <v>644</v>
      </c>
      <c r="I17" s="17">
        <v>300</v>
      </c>
      <c r="J17" s="53">
        <v>300</v>
      </c>
    </row>
  </sheetData>
  <mergeCells count="4">
    <mergeCell ref="A2:J2"/>
    <mergeCell ref="A3:C3"/>
    <mergeCell ref="J10:J11"/>
    <mergeCell ref="J13:J14"/>
  </mergeCells>
  <conditionalFormatting sqref="A7">
    <cfRule type="duplicateValues" dxfId="0" priority="5"/>
  </conditionalFormatting>
  <conditionalFormatting sqref="A8">
    <cfRule type="duplicateValues" dxfId="0" priority="3"/>
  </conditionalFormatting>
  <conditionalFormatting sqref="A17">
    <cfRule type="duplicateValues" dxfId="0" priority="7"/>
  </conditionalFormatting>
  <conditionalFormatting sqref="A9:A14">
    <cfRule type="duplicateValues" dxfId="0" priority="2"/>
  </conditionalFormatting>
  <conditionalFormatting sqref="A15:A16">
    <cfRule type="duplicateValues" dxfId="0" priority="8"/>
  </conditionalFormatting>
  <pageMargins left="0.550694444444444" right="0.472222222222222" top="1" bottom="1" header="0.5" footer="0.5"/>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pane ySplit="4" topLeftCell="A5" activePane="bottomLeft" state="frozen"/>
      <selection/>
      <selection pane="bottomLeft" activeCell="F8" sqref="F8"/>
    </sheetView>
  </sheetViews>
  <sheetFormatPr defaultColWidth="9" defaultRowHeight="13.5" outlineLevelCol="7"/>
  <cols>
    <col min="1" max="1" width="24.6333333333333" style="1" customWidth="1"/>
    <col min="2" max="2" width="11.75" style="4" customWidth="1"/>
    <col min="3" max="3" width="9.63333333333333" style="4" customWidth="1"/>
    <col min="4" max="4" width="15.8833333333333" style="4" customWidth="1"/>
    <col min="5" max="5" width="20.5" style="4" customWidth="1"/>
    <col min="6" max="6" width="39.75" style="4" customWidth="1"/>
    <col min="7" max="7" width="42.25" style="4" customWidth="1"/>
    <col min="8" max="8" width="13.25" style="4" customWidth="1"/>
    <col min="9" max="16384" width="9" style="4"/>
  </cols>
  <sheetData>
    <row r="1" ht="26.25" customHeight="1" spans="1:1">
      <c r="A1" s="5" t="s">
        <v>646</v>
      </c>
    </row>
    <row r="2" ht="25.5" spans="1:8">
      <c r="A2" s="6" t="s">
        <v>647</v>
      </c>
      <c r="B2" s="6"/>
      <c r="C2" s="6"/>
      <c r="D2" s="6"/>
      <c r="E2" s="6"/>
      <c r="F2" s="6"/>
      <c r="G2" s="6"/>
      <c r="H2" s="7"/>
    </row>
    <row r="3" ht="31.5" customHeight="1" spans="1:8">
      <c r="A3" s="8" t="s">
        <v>2</v>
      </c>
      <c r="B3" s="8"/>
      <c r="C3" s="8"/>
      <c r="D3" s="9"/>
      <c r="E3" s="9" t="s">
        <v>3</v>
      </c>
      <c r="F3" s="9"/>
      <c r="G3" s="9"/>
      <c r="H3" s="10" t="s">
        <v>4</v>
      </c>
    </row>
    <row r="4" s="1" customFormat="1" ht="41" customHeight="1" spans="1:8">
      <c r="A4" s="11" t="s">
        <v>6</v>
      </c>
      <c r="B4" s="11" t="s">
        <v>127</v>
      </c>
      <c r="C4" s="11" t="s">
        <v>8</v>
      </c>
      <c r="D4" s="11" t="s">
        <v>9</v>
      </c>
      <c r="E4" s="11" t="s">
        <v>128</v>
      </c>
      <c r="F4" s="11" t="s">
        <v>12</v>
      </c>
      <c r="G4" s="11" t="s">
        <v>11</v>
      </c>
      <c r="H4" s="12" t="s">
        <v>130</v>
      </c>
    </row>
    <row r="5" s="2" customFormat="1" ht="30" customHeight="1" spans="1:8">
      <c r="A5" s="13" t="s">
        <v>648</v>
      </c>
      <c r="B5" s="14"/>
      <c r="C5" s="14"/>
      <c r="D5" s="14"/>
      <c r="E5" s="14"/>
      <c r="F5" s="14"/>
      <c r="G5" s="15"/>
      <c r="H5" s="15"/>
    </row>
    <row r="6" s="2" customFormat="1" ht="30.75" customHeight="1" spans="1:8">
      <c r="A6" s="16" t="s">
        <v>20</v>
      </c>
      <c r="B6" s="17"/>
      <c r="C6" s="17"/>
      <c r="D6" s="17"/>
      <c r="E6" s="17"/>
      <c r="F6" s="17"/>
      <c r="G6" s="18"/>
      <c r="H6" s="19">
        <f>SUM(H7:H14)</f>
        <v>9673.81</v>
      </c>
    </row>
    <row r="7" s="3" customFormat="1" ht="142" customHeight="1" spans="1:8">
      <c r="A7" s="20" t="s">
        <v>88</v>
      </c>
      <c r="B7" s="17" t="s">
        <v>44</v>
      </c>
      <c r="C7" s="17" t="s">
        <v>24</v>
      </c>
      <c r="D7" s="20" t="s">
        <v>89</v>
      </c>
      <c r="E7" s="21" t="s">
        <v>90</v>
      </c>
      <c r="F7" s="20" t="s">
        <v>92</v>
      </c>
      <c r="G7" s="22" t="s">
        <v>649</v>
      </c>
      <c r="H7" s="23">
        <v>1050</v>
      </c>
    </row>
    <row r="8" s="3" customFormat="1" ht="56" customHeight="1" spans="1:8">
      <c r="A8" s="20" t="s">
        <v>97</v>
      </c>
      <c r="B8" s="17" t="s">
        <v>44</v>
      </c>
      <c r="C8" s="17" t="s">
        <v>24</v>
      </c>
      <c r="D8" s="20" t="s">
        <v>89</v>
      </c>
      <c r="E8" s="22" t="s">
        <v>98</v>
      </c>
      <c r="F8" s="22" t="s">
        <v>650</v>
      </c>
      <c r="G8" s="22" t="s">
        <v>99</v>
      </c>
      <c r="H8" s="23">
        <v>455</v>
      </c>
    </row>
    <row r="9" s="3" customFormat="1" ht="56" customHeight="1" spans="1:8">
      <c r="A9" s="20" t="s">
        <v>101</v>
      </c>
      <c r="B9" s="17" t="s">
        <v>31</v>
      </c>
      <c r="C9" s="17" t="s">
        <v>24</v>
      </c>
      <c r="D9" s="20" t="s">
        <v>89</v>
      </c>
      <c r="E9" s="22" t="s">
        <v>651</v>
      </c>
      <c r="F9" s="22" t="s">
        <v>652</v>
      </c>
      <c r="G9" s="22" t="s">
        <v>103</v>
      </c>
      <c r="H9" s="23">
        <v>715</v>
      </c>
    </row>
    <row r="10" s="3" customFormat="1" ht="61" customHeight="1" spans="1:8">
      <c r="A10" s="17" t="s">
        <v>114</v>
      </c>
      <c r="B10" s="17" t="s">
        <v>44</v>
      </c>
      <c r="C10" s="17" t="s">
        <v>24</v>
      </c>
      <c r="D10" s="20" t="s">
        <v>32</v>
      </c>
      <c r="E10" s="21" t="s">
        <v>115</v>
      </c>
      <c r="F10" s="21" t="s">
        <v>117</v>
      </c>
      <c r="G10" s="21" t="s">
        <v>116</v>
      </c>
      <c r="H10" s="23">
        <v>5220</v>
      </c>
    </row>
    <row r="11" s="3" customFormat="1" ht="56" customHeight="1" spans="1:8">
      <c r="A11" s="20" t="s">
        <v>110</v>
      </c>
      <c r="B11" s="17" t="s">
        <v>44</v>
      </c>
      <c r="C11" s="17" t="s">
        <v>24</v>
      </c>
      <c r="D11" s="20" t="s">
        <v>89</v>
      </c>
      <c r="E11" s="21" t="s">
        <v>111</v>
      </c>
      <c r="F11" s="22" t="s">
        <v>113</v>
      </c>
      <c r="G11" s="22" t="s">
        <v>112</v>
      </c>
      <c r="H11" s="23">
        <v>200</v>
      </c>
    </row>
    <row r="12" s="3" customFormat="1" ht="61" customHeight="1" spans="1:8">
      <c r="A12" s="17" t="s">
        <v>118</v>
      </c>
      <c r="B12" s="17" t="s">
        <v>119</v>
      </c>
      <c r="C12" s="17" t="s">
        <v>24</v>
      </c>
      <c r="D12" s="20" t="s">
        <v>120</v>
      </c>
      <c r="E12" s="21" t="s">
        <v>121</v>
      </c>
      <c r="F12" s="21" t="s">
        <v>123</v>
      </c>
      <c r="G12" s="21" t="s">
        <v>122</v>
      </c>
      <c r="H12" s="23">
        <v>813.81</v>
      </c>
    </row>
    <row r="13" s="3" customFormat="1" ht="117" customHeight="1" spans="1:8">
      <c r="A13" s="20" t="s">
        <v>93</v>
      </c>
      <c r="B13" s="17" t="s">
        <v>44</v>
      </c>
      <c r="C13" s="17" t="s">
        <v>24</v>
      </c>
      <c r="D13" s="20" t="s">
        <v>32</v>
      </c>
      <c r="E13" s="20" t="s">
        <v>653</v>
      </c>
      <c r="F13" s="20" t="s">
        <v>96</v>
      </c>
      <c r="G13" s="22" t="s">
        <v>95</v>
      </c>
      <c r="H13" s="23">
        <v>260</v>
      </c>
    </row>
    <row r="14" s="3" customFormat="1" ht="117" customHeight="1" spans="1:8">
      <c r="A14" s="20" t="s">
        <v>105</v>
      </c>
      <c r="B14" s="17" t="s">
        <v>106</v>
      </c>
      <c r="C14" s="17" t="s">
        <v>24</v>
      </c>
      <c r="D14" s="20" t="s">
        <v>38</v>
      </c>
      <c r="E14" s="20" t="s">
        <v>107</v>
      </c>
      <c r="F14" s="20" t="s">
        <v>109</v>
      </c>
      <c r="G14" s="22" t="s">
        <v>108</v>
      </c>
      <c r="H14" s="23">
        <v>960</v>
      </c>
    </row>
  </sheetData>
  <autoFilter ref="A4:H14">
    <extLst/>
  </autoFilter>
  <mergeCells count="2">
    <mergeCell ref="A2:H2"/>
    <mergeCell ref="A3:C3"/>
  </mergeCells>
  <pageMargins left="0.629861111111111" right="0.275" top="0.984027777777778" bottom="0.984027777777778" header="0.511805555555556" footer="0.511805555555556"/>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附2-1农业生产发展项目明细表</vt:lpstr>
      <vt:lpstr>附2-2基础设施项目明细表</vt:lpstr>
      <vt:lpstr>附件2-3人居环境类项目明细表</vt:lpstr>
      <vt:lpstr>附件2-4其他类项目明细表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融水县资金组</cp:lastModifiedBy>
  <dcterms:created xsi:type="dcterms:W3CDTF">2018-03-13T07:58:00Z</dcterms:created>
  <cp:lastPrinted>2020-09-09T01:49:00Z</cp:lastPrinted>
  <dcterms:modified xsi:type="dcterms:W3CDTF">2023-11-29T01:35:37Z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ubyTemplateID" linkTarget="0">
    <vt:lpwstr>14</vt:lpwstr>
  </property>
  <property fmtid="{D5CDD505-2E9C-101B-9397-08002B2CF9AE}" pid="4" name="ICV">
    <vt:lpwstr>9096351F48AE45AFB12A6B0B0A9BAC2A</vt:lpwstr>
  </property>
  <property fmtid="{D5CDD505-2E9C-101B-9397-08002B2CF9AE}" pid="5" name="KSOReadingLayout">
    <vt:bool>false</vt:bool>
  </property>
</Properties>
</file>