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<sst xmlns="http://schemas.openxmlformats.org/spreadsheetml/2006/main" count="56" uniqueCount="40">
  <si>
    <r>
      <rPr>
        <sz val="10"/>
        <rFont val="宋体"/>
        <charset val="134"/>
      </rPr>
      <t>附件</t>
    </r>
    <r>
      <rPr>
        <sz val="10"/>
        <rFont val="Arial"/>
        <charset val="134"/>
      </rPr>
      <t>1</t>
    </r>
  </si>
  <si>
    <t>融水县2023年度天然商品林停伐管护补助兑现进度月报表</t>
  </si>
  <si>
    <t>调查单位：</t>
  </si>
  <si>
    <t>填表时间：2023年  月</t>
  </si>
  <si>
    <t>单位和项目</t>
  </si>
  <si>
    <t>天然商品林停伐面积（亩）</t>
  </si>
  <si>
    <t>天然商品林停伐资金补助</t>
  </si>
  <si>
    <t>合同签订完成情况</t>
  </si>
  <si>
    <t>存在的主要问题与困难</t>
  </si>
  <si>
    <t>合计</t>
  </si>
  <si>
    <t>国有</t>
  </si>
  <si>
    <t>集体和个人</t>
  </si>
  <si>
    <t>应兑现管护补助资金（万元）</t>
  </si>
  <si>
    <t>管理资金实际兑现情况</t>
  </si>
  <si>
    <t>集体</t>
  </si>
  <si>
    <t>兑现数量</t>
  </si>
  <si>
    <t>兑现率</t>
  </si>
  <si>
    <t>完成面积</t>
  </si>
  <si>
    <t>完成率</t>
  </si>
  <si>
    <t>合  计</t>
  </si>
  <si>
    <t>融水镇</t>
  </si>
  <si>
    <t>永乐镇</t>
  </si>
  <si>
    <t>和睦镇</t>
  </si>
  <si>
    <t>四荣乡</t>
  </si>
  <si>
    <t>香粉乡</t>
  </si>
  <si>
    <t>怀宝镇</t>
  </si>
  <si>
    <t>同练乡</t>
  </si>
  <si>
    <t>滚贝乡</t>
  </si>
  <si>
    <t>杆洞乡</t>
  </si>
  <si>
    <t>洞头镇</t>
  </si>
  <si>
    <t>安太乡</t>
  </si>
  <si>
    <t>安陲乡</t>
  </si>
  <si>
    <t>大浪镇</t>
  </si>
  <si>
    <t>白云乡</t>
  </si>
  <si>
    <t>红水乡</t>
  </si>
  <si>
    <t>拱洞乡</t>
  </si>
  <si>
    <t>大年乡</t>
  </si>
  <si>
    <t>良寨乡</t>
  </si>
  <si>
    <t>贝江林场</t>
  </si>
  <si>
    <t>怀宝林场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</si>
</sst>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  <numFmt numFmtId="178" formatCode="0.00_);[Red]\(0.00\)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Arial"/>
      <charset val="134"/>
    </font>
    <font>
      <b/>
      <sz val="12"/>
      <name val="黑体"/>
      <charset val="134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9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176" fontId="7" fillId="0" borderId="1" xfId="0" applyNumberFormat="1" applyFont="1" applyFill="1" applyBorder="1" applyAlignment="1">
      <alignment horizontal="left" vertical="center"/>
    </xf>
    <xf numFmtId="177" fontId="1" fillId="0" borderId="1" xfId="0" applyNumberFormat="1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176" fontId="2" fillId="0" borderId="1" xfId="0" applyNumberFormat="1" applyFont="1" applyFill="1" applyBorder="1" applyAlignment="1" applyProtection="1">
      <alignment horizontal="left" vertical="center" wrapText="1"/>
    </xf>
    <xf numFmtId="176" fontId="1" fillId="0" borderId="1" xfId="0" applyNumberFormat="1" applyFont="1" applyFill="1" applyBorder="1" applyAlignment="1" applyProtection="1">
      <alignment horizontal="left" vertical="center" wrapText="1"/>
    </xf>
    <xf numFmtId="177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left" vertical="center" wrapText="1"/>
    </xf>
    <xf numFmtId="9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9" fontId="1" fillId="0" borderId="1" xfId="0" applyNumberFormat="1" applyFont="1" applyFill="1" applyBorder="1" applyAlignment="1" applyProtection="1">
      <alignment horizontal="center" vertical="center" wrapText="1"/>
    </xf>
    <xf numFmtId="9" fontId="5" fillId="0" borderId="1" xfId="0" applyNumberFormat="1" applyFont="1" applyFill="1" applyBorder="1" applyAlignment="1" applyProtection="1">
      <alignment horizontal="center" vertical="center" wrapText="1"/>
    </xf>
    <xf numFmtId="9" fontId="6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9" fontId="1" fillId="2" borderId="1" xfId="0" applyNumberFormat="1" applyFont="1" applyFill="1" applyBorder="1" applyAlignment="1" applyProtection="1">
      <alignment horizontal="center" vertical="center" wrapText="1"/>
    </xf>
    <xf numFmtId="9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9"/>
  <sheetViews>
    <sheetView tabSelected="1" workbookViewId="0">
      <selection activeCell="D10" sqref="D10"/>
    </sheetView>
  </sheetViews>
  <sheetFormatPr defaultColWidth="8" defaultRowHeight="24.95" customHeight="1"/>
  <cols>
    <col min="1" max="1" width="9.375" style="3" customWidth="1"/>
    <col min="2" max="5" width="9.875" style="3" customWidth="1"/>
    <col min="6" max="6" width="7.5" style="3" customWidth="1"/>
    <col min="7" max="7" width="7.125" style="3" customWidth="1"/>
    <col min="8" max="8" width="7.5" style="3" customWidth="1"/>
    <col min="9" max="9" width="5.375" style="3" customWidth="1"/>
    <col min="10" max="10" width="7.125" style="3" customWidth="1"/>
    <col min="11" max="11" width="5.375" style="3" customWidth="1"/>
    <col min="12" max="12" width="7.25833333333333" style="3" customWidth="1"/>
    <col min="13" max="13" width="5.375" style="3" customWidth="1"/>
    <col min="14" max="14" width="7.25833333333333" style="3" customWidth="1"/>
    <col min="15" max="15" width="5.375" style="4" customWidth="1"/>
    <col min="16" max="16" width="7.25833333333333" style="3" customWidth="1"/>
    <col min="17" max="17" width="5.375" style="5" customWidth="1"/>
    <col min="18" max="18" width="7.25833333333333" style="5" customWidth="1"/>
    <col min="19" max="19" width="7" style="5" customWidth="1"/>
    <col min="20" max="20" width="11" style="6" customWidth="1"/>
    <col min="21" max="16384" width="8" style="7"/>
  </cols>
  <sheetData>
    <row r="1" customHeight="1" spans="1:1">
      <c r="A1" s="8" t="s">
        <v>0</v>
      </c>
    </row>
    <row r="2" ht="29.25" customHeight="1" spans="1:20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24"/>
      <c r="P2" s="9"/>
      <c r="Q2" s="32"/>
      <c r="R2" s="32"/>
      <c r="S2" s="32"/>
      <c r="T2" s="33"/>
    </row>
    <row r="3" ht="23.1" customHeight="1" spans="1:20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25" t="s">
        <v>3</v>
      </c>
      <c r="O3" s="25"/>
      <c r="P3" s="25"/>
      <c r="Q3" s="25"/>
      <c r="R3" s="25"/>
      <c r="S3" s="25"/>
      <c r="T3" s="25"/>
    </row>
    <row r="4" ht="20.1" customHeight="1" spans="1:20">
      <c r="A4" s="11" t="s">
        <v>4</v>
      </c>
      <c r="B4" s="11" t="s">
        <v>5</v>
      </c>
      <c r="C4" s="11"/>
      <c r="D4" s="11"/>
      <c r="E4" s="11" t="s">
        <v>6</v>
      </c>
      <c r="F4" s="11"/>
      <c r="G4" s="11"/>
      <c r="H4" s="11"/>
      <c r="I4" s="11"/>
      <c r="J4" s="11"/>
      <c r="K4" s="11"/>
      <c r="L4" s="11"/>
      <c r="M4" s="11"/>
      <c r="N4" s="12" t="s">
        <v>7</v>
      </c>
      <c r="O4" s="26"/>
      <c r="P4" s="12"/>
      <c r="Q4" s="12"/>
      <c r="R4" s="12"/>
      <c r="S4" s="12"/>
      <c r="T4" s="34" t="s">
        <v>8</v>
      </c>
    </row>
    <row r="5" customHeight="1" spans="1:20">
      <c r="A5" s="11"/>
      <c r="B5" s="12" t="s">
        <v>9</v>
      </c>
      <c r="C5" s="12" t="s">
        <v>10</v>
      </c>
      <c r="D5" s="13" t="s">
        <v>11</v>
      </c>
      <c r="E5" s="12" t="s">
        <v>12</v>
      </c>
      <c r="F5" s="12"/>
      <c r="G5" s="12"/>
      <c r="H5" s="12" t="s">
        <v>13</v>
      </c>
      <c r="I5" s="12"/>
      <c r="J5" s="12"/>
      <c r="K5" s="12"/>
      <c r="L5" s="12"/>
      <c r="M5" s="12"/>
      <c r="N5" s="12"/>
      <c r="O5" s="26"/>
      <c r="P5" s="12"/>
      <c r="Q5" s="12"/>
      <c r="R5" s="12"/>
      <c r="S5" s="12"/>
      <c r="T5" s="34"/>
    </row>
    <row r="6" ht="18.95" customHeight="1" spans="1:20">
      <c r="A6" s="11"/>
      <c r="B6" s="12"/>
      <c r="C6" s="12"/>
      <c r="D6" s="13"/>
      <c r="E6" s="12" t="s">
        <v>9</v>
      </c>
      <c r="F6" s="12" t="s">
        <v>10</v>
      </c>
      <c r="G6" s="13" t="s">
        <v>11</v>
      </c>
      <c r="H6" s="13" t="s">
        <v>9</v>
      </c>
      <c r="I6" s="13"/>
      <c r="J6" s="13" t="s">
        <v>10</v>
      </c>
      <c r="K6" s="13"/>
      <c r="L6" s="13" t="s">
        <v>14</v>
      </c>
      <c r="M6" s="13"/>
      <c r="N6" s="13" t="s">
        <v>9</v>
      </c>
      <c r="O6" s="27"/>
      <c r="P6" s="12" t="s">
        <v>10</v>
      </c>
      <c r="Q6" s="12"/>
      <c r="R6" s="35" t="s">
        <v>11</v>
      </c>
      <c r="S6" s="35"/>
      <c r="T6" s="34"/>
    </row>
    <row r="7" ht="27" customHeight="1" spans="1:20">
      <c r="A7" s="11"/>
      <c r="B7" s="12"/>
      <c r="C7" s="12"/>
      <c r="D7" s="13"/>
      <c r="E7" s="12"/>
      <c r="F7" s="12"/>
      <c r="G7" s="13"/>
      <c r="H7" s="13" t="s">
        <v>15</v>
      </c>
      <c r="I7" s="13" t="s">
        <v>16</v>
      </c>
      <c r="J7" s="13" t="s">
        <v>15</v>
      </c>
      <c r="K7" s="13" t="s">
        <v>16</v>
      </c>
      <c r="L7" s="13" t="s">
        <v>15</v>
      </c>
      <c r="M7" s="13" t="s">
        <v>16</v>
      </c>
      <c r="N7" s="13" t="s">
        <v>17</v>
      </c>
      <c r="O7" s="27" t="s">
        <v>18</v>
      </c>
      <c r="P7" s="12" t="s">
        <v>17</v>
      </c>
      <c r="Q7" s="36" t="s">
        <v>18</v>
      </c>
      <c r="R7" s="35" t="s">
        <v>17</v>
      </c>
      <c r="S7" s="36" t="s">
        <v>18</v>
      </c>
      <c r="T7" s="34"/>
    </row>
    <row r="8" s="1" customFormat="1" ht="20.1" customHeight="1" spans="1:20">
      <c r="A8" s="14" t="s">
        <v>19</v>
      </c>
      <c r="B8" s="15">
        <f>SUM(B9:B28)</f>
        <v>52909.182173913</v>
      </c>
      <c r="C8" s="15">
        <f>SUM(C27:C28)</f>
        <v>22901.55</v>
      </c>
      <c r="D8" s="15">
        <f>SUM(D9:D26)</f>
        <v>30007.632173913</v>
      </c>
      <c r="E8" s="16">
        <f>SUM(E9:E28)</f>
        <v>70.9137614782609</v>
      </c>
      <c r="F8" s="16">
        <f>SUM(F27:F28)</f>
        <v>22.90155</v>
      </c>
      <c r="G8" s="16">
        <f>SUM(G9:G26)</f>
        <v>48.0122114782609</v>
      </c>
      <c r="H8" s="17"/>
      <c r="I8" s="17"/>
      <c r="J8" s="17"/>
      <c r="K8" s="17"/>
      <c r="L8" s="17"/>
      <c r="M8" s="17"/>
      <c r="N8" s="17"/>
      <c r="O8" s="28"/>
      <c r="P8" s="17"/>
      <c r="Q8" s="37"/>
      <c r="R8" s="38"/>
      <c r="S8" s="39"/>
      <c r="T8" s="40"/>
    </row>
    <row r="9" s="2" customFormat="1" ht="18" customHeight="1" spans="1:20">
      <c r="A9" s="18" t="s">
        <v>20</v>
      </c>
      <c r="B9" s="15">
        <f t="shared" ref="B9:B14" si="0">C9+D9</f>
        <v>501</v>
      </c>
      <c r="C9" s="19"/>
      <c r="D9" s="20">
        <v>501</v>
      </c>
      <c r="E9" s="16">
        <f t="shared" ref="E9:E14" si="1">SUM(F9:G9)</f>
        <v>0.8016</v>
      </c>
      <c r="F9" s="16"/>
      <c r="G9" s="16">
        <f t="shared" ref="G9:G14" si="2">D9*16/10000</f>
        <v>0.8016</v>
      </c>
      <c r="H9" s="21"/>
      <c r="I9" s="29"/>
      <c r="J9" s="29"/>
      <c r="K9" s="29"/>
      <c r="L9" s="29"/>
      <c r="M9" s="29"/>
      <c r="N9" s="17"/>
      <c r="O9" s="30"/>
      <c r="P9" s="29"/>
      <c r="Q9" s="41"/>
      <c r="R9" s="38"/>
      <c r="S9" s="39"/>
      <c r="T9" s="42"/>
    </row>
    <row r="10" ht="18" customHeight="1" spans="1:20">
      <c r="A10" s="18" t="s">
        <v>21</v>
      </c>
      <c r="B10" s="15">
        <f t="shared" si="0"/>
        <v>747.02</v>
      </c>
      <c r="C10" s="19"/>
      <c r="D10" s="20">
        <v>747.02</v>
      </c>
      <c r="E10" s="16">
        <f t="shared" si="1"/>
        <v>1.195232</v>
      </c>
      <c r="F10" s="18"/>
      <c r="G10" s="16">
        <f t="shared" si="2"/>
        <v>1.195232</v>
      </c>
      <c r="H10" s="21"/>
      <c r="I10" s="22"/>
      <c r="J10" s="22"/>
      <c r="K10" s="22"/>
      <c r="L10" s="22"/>
      <c r="M10" s="22"/>
      <c r="N10" s="22"/>
      <c r="O10" s="31"/>
      <c r="P10" s="22"/>
      <c r="Q10" s="43"/>
      <c r="R10" s="43"/>
      <c r="S10" s="44"/>
      <c r="T10" s="45"/>
    </row>
    <row r="11" ht="18" customHeight="1" spans="1:20">
      <c r="A11" s="18" t="s">
        <v>22</v>
      </c>
      <c r="B11" s="15">
        <f t="shared" si="0"/>
        <v>366.094722638681</v>
      </c>
      <c r="C11" s="19"/>
      <c r="D11" s="20">
        <v>366.094722638681</v>
      </c>
      <c r="E11" s="16">
        <f t="shared" si="1"/>
        <v>0.58575155622189</v>
      </c>
      <c r="F11" s="18"/>
      <c r="G11" s="16">
        <f t="shared" si="2"/>
        <v>0.58575155622189</v>
      </c>
      <c r="H11" s="21"/>
      <c r="I11" s="22"/>
      <c r="J11" s="22"/>
      <c r="K11" s="22"/>
      <c r="L11" s="22"/>
      <c r="M11" s="22"/>
      <c r="N11" s="22"/>
      <c r="O11" s="31"/>
      <c r="P11" s="22"/>
      <c r="Q11" s="43"/>
      <c r="R11" s="43"/>
      <c r="S11" s="44"/>
      <c r="T11" s="45"/>
    </row>
    <row r="12" ht="18" customHeight="1" spans="1:20">
      <c r="A12" s="18" t="s">
        <v>23</v>
      </c>
      <c r="B12" s="15">
        <f t="shared" si="0"/>
        <v>2657.96</v>
      </c>
      <c r="C12" s="19"/>
      <c r="D12" s="20">
        <v>2657.96</v>
      </c>
      <c r="E12" s="16">
        <f t="shared" si="1"/>
        <v>4.252736</v>
      </c>
      <c r="F12" s="18"/>
      <c r="G12" s="16">
        <f t="shared" si="2"/>
        <v>4.252736</v>
      </c>
      <c r="H12" s="21"/>
      <c r="I12" s="22"/>
      <c r="J12" s="22"/>
      <c r="K12" s="22"/>
      <c r="L12" s="22"/>
      <c r="M12" s="22"/>
      <c r="N12" s="22"/>
      <c r="O12" s="31"/>
      <c r="P12" s="22"/>
      <c r="Q12" s="43"/>
      <c r="R12" s="43"/>
      <c r="S12" s="44"/>
      <c r="T12" s="45"/>
    </row>
    <row r="13" ht="18" customHeight="1" spans="1:20">
      <c r="A13" s="18" t="s">
        <v>24</v>
      </c>
      <c r="B13" s="15">
        <f t="shared" si="0"/>
        <v>527.24275862069</v>
      </c>
      <c r="C13" s="19"/>
      <c r="D13" s="20">
        <v>527.24275862069</v>
      </c>
      <c r="E13" s="16">
        <f t="shared" si="1"/>
        <v>0.843588413793104</v>
      </c>
      <c r="F13" s="18"/>
      <c r="G13" s="16">
        <f t="shared" si="2"/>
        <v>0.843588413793104</v>
      </c>
      <c r="H13" s="21"/>
      <c r="I13" s="22"/>
      <c r="J13" s="22"/>
      <c r="K13" s="22"/>
      <c r="L13" s="22"/>
      <c r="M13" s="22"/>
      <c r="N13" s="22"/>
      <c r="O13" s="31"/>
      <c r="P13" s="22"/>
      <c r="Q13" s="43"/>
      <c r="R13" s="43"/>
      <c r="S13" s="44"/>
      <c r="T13" s="45"/>
    </row>
    <row r="14" ht="18" customHeight="1" spans="1:20">
      <c r="A14" s="18" t="s">
        <v>25</v>
      </c>
      <c r="B14" s="15">
        <f t="shared" si="0"/>
        <v>264.59</v>
      </c>
      <c r="C14" s="19"/>
      <c r="D14" s="20">
        <v>264.59</v>
      </c>
      <c r="E14" s="16">
        <f t="shared" si="1"/>
        <v>0.423344</v>
      </c>
      <c r="F14" s="18"/>
      <c r="G14" s="16">
        <f t="shared" si="2"/>
        <v>0.423344</v>
      </c>
      <c r="H14" s="21"/>
      <c r="I14" s="22"/>
      <c r="J14" s="22"/>
      <c r="K14" s="22"/>
      <c r="L14" s="22"/>
      <c r="M14" s="22"/>
      <c r="N14" s="22"/>
      <c r="O14" s="31"/>
      <c r="P14" s="22"/>
      <c r="Q14" s="43"/>
      <c r="R14" s="43"/>
      <c r="S14" s="44"/>
      <c r="T14" s="45"/>
    </row>
    <row r="15" ht="18" customHeight="1" spans="1:20">
      <c r="A15" s="18" t="s">
        <v>26</v>
      </c>
      <c r="B15" s="15">
        <f t="shared" ref="B15:B28" si="3">C15+D15</f>
        <v>366.833643178411</v>
      </c>
      <c r="C15" s="19"/>
      <c r="D15" s="20">
        <v>366.833643178411</v>
      </c>
      <c r="E15" s="16">
        <f t="shared" ref="E15:E28" si="4">SUM(F15:G15)</f>
        <v>0.586933829085458</v>
      </c>
      <c r="F15" s="18"/>
      <c r="G15" s="16">
        <f t="shared" ref="G15:G26" si="5">D15*16/10000</f>
        <v>0.586933829085458</v>
      </c>
      <c r="H15" s="21"/>
      <c r="I15" s="22"/>
      <c r="J15" s="22"/>
      <c r="K15" s="22"/>
      <c r="L15" s="22"/>
      <c r="M15" s="22"/>
      <c r="N15" s="22"/>
      <c r="O15" s="31"/>
      <c r="P15" s="22"/>
      <c r="Q15" s="43"/>
      <c r="R15" s="43"/>
      <c r="S15" s="44"/>
      <c r="T15" s="45"/>
    </row>
    <row r="16" ht="18" customHeight="1" spans="1:20">
      <c r="A16" s="18" t="s">
        <v>27</v>
      </c>
      <c r="B16" s="15">
        <f t="shared" si="3"/>
        <v>219.737691154423</v>
      </c>
      <c r="C16" s="19"/>
      <c r="D16" s="20">
        <v>219.737691154423</v>
      </c>
      <c r="E16" s="16">
        <f t="shared" si="4"/>
        <v>0.351580305847077</v>
      </c>
      <c r="F16" s="18"/>
      <c r="G16" s="16">
        <f t="shared" si="5"/>
        <v>0.351580305847077</v>
      </c>
      <c r="H16" s="21"/>
      <c r="I16" s="22"/>
      <c r="J16" s="22"/>
      <c r="K16" s="22"/>
      <c r="L16" s="22"/>
      <c r="M16" s="22"/>
      <c r="N16" s="22"/>
      <c r="O16" s="31"/>
      <c r="P16" s="22"/>
      <c r="Q16" s="43"/>
      <c r="R16" s="43"/>
      <c r="S16" s="44"/>
      <c r="T16" s="45"/>
    </row>
    <row r="17" ht="18" customHeight="1" spans="1:20">
      <c r="A17" s="18" t="s">
        <v>28</v>
      </c>
      <c r="B17" s="15">
        <f t="shared" si="3"/>
        <v>8203.06133433283</v>
      </c>
      <c r="C17" s="19"/>
      <c r="D17" s="20">
        <v>8203.06133433283</v>
      </c>
      <c r="E17" s="16">
        <f t="shared" si="4"/>
        <v>13.1248981349325</v>
      </c>
      <c r="F17" s="18"/>
      <c r="G17" s="16">
        <f t="shared" si="5"/>
        <v>13.1248981349325</v>
      </c>
      <c r="H17" s="21"/>
      <c r="I17" s="22"/>
      <c r="J17" s="22"/>
      <c r="K17" s="22"/>
      <c r="L17" s="22"/>
      <c r="M17" s="22"/>
      <c r="N17" s="22"/>
      <c r="O17" s="31"/>
      <c r="P17" s="22"/>
      <c r="Q17" s="43"/>
      <c r="R17" s="43"/>
      <c r="S17" s="44"/>
      <c r="T17" s="45"/>
    </row>
    <row r="18" ht="18" customHeight="1" spans="1:20">
      <c r="A18" s="18" t="s">
        <v>29</v>
      </c>
      <c r="B18" s="15">
        <f t="shared" si="3"/>
        <v>3543.74109445277</v>
      </c>
      <c r="C18" s="19"/>
      <c r="D18" s="20">
        <v>3543.74109445277</v>
      </c>
      <c r="E18" s="16">
        <f t="shared" si="4"/>
        <v>5.66998575112443</v>
      </c>
      <c r="F18" s="18"/>
      <c r="G18" s="16">
        <f t="shared" si="5"/>
        <v>5.66998575112443</v>
      </c>
      <c r="H18" s="21"/>
      <c r="I18" s="22"/>
      <c r="J18" s="22"/>
      <c r="K18" s="22"/>
      <c r="L18" s="22"/>
      <c r="M18" s="22"/>
      <c r="N18" s="22"/>
      <c r="O18" s="31"/>
      <c r="P18" s="22"/>
      <c r="Q18" s="43"/>
      <c r="R18" s="43"/>
      <c r="S18" s="44"/>
      <c r="T18" s="45"/>
    </row>
    <row r="19" ht="18" customHeight="1" spans="1:20">
      <c r="A19" s="18" t="s">
        <v>30</v>
      </c>
      <c r="B19" s="15">
        <f t="shared" si="3"/>
        <v>1798.73659670165</v>
      </c>
      <c r="C19" s="19"/>
      <c r="D19" s="20">
        <v>1798.73659670165</v>
      </c>
      <c r="E19" s="16">
        <f t="shared" si="4"/>
        <v>2.87797855472264</v>
      </c>
      <c r="F19" s="18"/>
      <c r="G19" s="16">
        <f t="shared" si="5"/>
        <v>2.87797855472264</v>
      </c>
      <c r="H19" s="21"/>
      <c r="I19" s="22"/>
      <c r="J19" s="22"/>
      <c r="K19" s="22"/>
      <c r="L19" s="22"/>
      <c r="M19" s="22"/>
      <c r="N19" s="22"/>
      <c r="O19" s="31"/>
      <c r="P19" s="22"/>
      <c r="Q19" s="43"/>
      <c r="R19" s="43"/>
      <c r="S19" s="44"/>
      <c r="T19" s="45"/>
    </row>
    <row r="20" ht="18" customHeight="1" spans="1:20">
      <c r="A20" s="18" t="s">
        <v>31</v>
      </c>
      <c r="B20" s="15">
        <f t="shared" si="3"/>
        <v>880.95724137931</v>
      </c>
      <c r="C20" s="19"/>
      <c r="D20" s="20">
        <v>880.95724137931</v>
      </c>
      <c r="E20" s="16">
        <f t="shared" si="4"/>
        <v>1.4095315862069</v>
      </c>
      <c r="F20" s="18"/>
      <c r="G20" s="16">
        <f t="shared" si="5"/>
        <v>1.4095315862069</v>
      </c>
      <c r="H20" s="21"/>
      <c r="I20" s="22"/>
      <c r="J20" s="22"/>
      <c r="K20" s="22"/>
      <c r="L20" s="22"/>
      <c r="M20" s="22"/>
      <c r="N20" s="22"/>
      <c r="O20" s="31"/>
      <c r="P20" s="22"/>
      <c r="Q20" s="43"/>
      <c r="R20" s="43"/>
      <c r="S20" s="44"/>
      <c r="T20" s="45"/>
    </row>
    <row r="21" ht="18" customHeight="1" spans="1:20">
      <c r="A21" s="18" t="s">
        <v>32</v>
      </c>
      <c r="B21" s="15">
        <f t="shared" si="3"/>
        <v>8840.52508245877</v>
      </c>
      <c r="C21" s="19"/>
      <c r="D21" s="20">
        <v>8840.52508245877</v>
      </c>
      <c r="E21" s="16">
        <f t="shared" si="4"/>
        <v>14.144840131934</v>
      </c>
      <c r="F21" s="18"/>
      <c r="G21" s="16">
        <f t="shared" si="5"/>
        <v>14.144840131934</v>
      </c>
      <c r="H21" s="21"/>
      <c r="I21" s="22"/>
      <c r="J21" s="22"/>
      <c r="K21" s="22"/>
      <c r="L21" s="22"/>
      <c r="M21" s="22"/>
      <c r="N21" s="22"/>
      <c r="O21" s="31"/>
      <c r="P21" s="22"/>
      <c r="Q21" s="43"/>
      <c r="R21" s="43"/>
      <c r="S21" s="44"/>
      <c r="T21" s="45"/>
    </row>
    <row r="22" ht="18" customHeight="1" spans="1:20">
      <c r="A22" s="18" t="s">
        <v>33</v>
      </c>
      <c r="B22" s="15">
        <f t="shared" si="3"/>
        <v>175.92988005997</v>
      </c>
      <c r="C22" s="19"/>
      <c r="D22" s="20">
        <v>175.92988005997</v>
      </c>
      <c r="E22" s="16">
        <f t="shared" si="4"/>
        <v>0.281487808095952</v>
      </c>
      <c r="F22" s="18"/>
      <c r="G22" s="16">
        <f t="shared" si="5"/>
        <v>0.281487808095952</v>
      </c>
      <c r="H22" s="21"/>
      <c r="I22" s="22"/>
      <c r="J22" s="22"/>
      <c r="K22" s="22"/>
      <c r="L22" s="22"/>
      <c r="M22" s="22"/>
      <c r="N22" s="22"/>
      <c r="O22" s="31"/>
      <c r="P22" s="22"/>
      <c r="Q22" s="43"/>
      <c r="R22" s="43"/>
      <c r="S22" s="44"/>
      <c r="T22" s="45"/>
    </row>
    <row r="23" ht="18" customHeight="1" spans="1:20">
      <c r="A23" s="18" t="s">
        <v>34</v>
      </c>
      <c r="B23" s="15">
        <f t="shared" si="3"/>
        <v>104.709835082459</v>
      </c>
      <c r="C23" s="19"/>
      <c r="D23" s="20">
        <v>104.709835082459</v>
      </c>
      <c r="E23" s="16">
        <f t="shared" si="4"/>
        <v>0.167535736131934</v>
      </c>
      <c r="F23" s="18"/>
      <c r="G23" s="16">
        <f t="shared" si="5"/>
        <v>0.167535736131934</v>
      </c>
      <c r="H23" s="21"/>
      <c r="I23" s="22"/>
      <c r="J23" s="22"/>
      <c r="K23" s="22"/>
      <c r="L23" s="22"/>
      <c r="M23" s="22"/>
      <c r="N23" s="22"/>
      <c r="O23" s="31"/>
      <c r="P23" s="22"/>
      <c r="Q23" s="43"/>
      <c r="R23" s="43"/>
      <c r="S23" s="44"/>
      <c r="T23" s="45"/>
    </row>
    <row r="24" ht="18" customHeight="1" spans="1:20">
      <c r="A24" s="18" t="s">
        <v>35</v>
      </c>
      <c r="B24" s="15">
        <f t="shared" si="3"/>
        <v>43.0735082458771</v>
      </c>
      <c r="C24" s="19"/>
      <c r="D24" s="20">
        <v>43.0735082458771</v>
      </c>
      <c r="E24" s="16">
        <f t="shared" si="4"/>
        <v>0.0689176131934034</v>
      </c>
      <c r="F24" s="18"/>
      <c r="G24" s="16">
        <f t="shared" si="5"/>
        <v>0.0689176131934034</v>
      </c>
      <c r="H24" s="21"/>
      <c r="I24" s="22"/>
      <c r="J24" s="22"/>
      <c r="K24" s="22"/>
      <c r="L24" s="22"/>
      <c r="M24" s="22"/>
      <c r="N24" s="22"/>
      <c r="O24" s="31"/>
      <c r="P24" s="22"/>
      <c r="Q24" s="43"/>
      <c r="R24" s="43"/>
      <c r="S24" s="44"/>
      <c r="T24" s="45"/>
    </row>
    <row r="25" ht="18" customHeight="1" spans="1:20">
      <c r="A25" s="18" t="s">
        <v>36</v>
      </c>
      <c r="B25" s="15">
        <f t="shared" si="3"/>
        <v>479.089700149925</v>
      </c>
      <c r="C25" s="19"/>
      <c r="D25" s="20">
        <v>479.089700149925</v>
      </c>
      <c r="E25" s="16">
        <f t="shared" si="4"/>
        <v>0.76654352023988</v>
      </c>
      <c r="F25" s="18"/>
      <c r="G25" s="16">
        <f t="shared" si="5"/>
        <v>0.76654352023988</v>
      </c>
      <c r="H25" s="21"/>
      <c r="I25" s="22"/>
      <c r="J25" s="22"/>
      <c r="K25" s="22"/>
      <c r="L25" s="22"/>
      <c r="M25" s="22"/>
      <c r="N25" s="22"/>
      <c r="O25" s="31"/>
      <c r="P25" s="22"/>
      <c r="Q25" s="43"/>
      <c r="R25" s="43"/>
      <c r="S25" s="44"/>
      <c r="T25" s="45"/>
    </row>
    <row r="26" ht="18" customHeight="1" spans="1:20">
      <c r="A26" s="18" t="s">
        <v>37</v>
      </c>
      <c r="B26" s="15">
        <f t="shared" si="3"/>
        <v>287.329085457271</v>
      </c>
      <c r="C26" s="19"/>
      <c r="D26" s="20">
        <v>287.329085457271</v>
      </c>
      <c r="E26" s="16">
        <f t="shared" si="4"/>
        <v>0.459726536731634</v>
      </c>
      <c r="F26" s="18"/>
      <c r="G26" s="16">
        <f t="shared" si="5"/>
        <v>0.459726536731634</v>
      </c>
      <c r="H26" s="21"/>
      <c r="I26" s="22"/>
      <c r="J26" s="22"/>
      <c r="K26" s="22"/>
      <c r="L26" s="22"/>
      <c r="M26" s="22"/>
      <c r="N26" s="22"/>
      <c r="O26" s="31"/>
      <c r="P26" s="22"/>
      <c r="Q26" s="43"/>
      <c r="R26" s="43"/>
      <c r="S26" s="44"/>
      <c r="T26" s="45"/>
    </row>
    <row r="27" ht="18" customHeight="1" spans="1:20">
      <c r="A27" s="18" t="s">
        <v>38</v>
      </c>
      <c r="B27" s="15">
        <f t="shared" si="3"/>
        <v>12861.58</v>
      </c>
      <c r="C27" s="15">
        <v>12861.58</v>
      </c>
      <c r="D27" s="19"/>
      <c r="E27" s="16">
        <f t="shared" si="4"/>
        <v>12.86158</v>
      </c>
      <c r="F27" s="16">
        <f>C27*10/10000</f>
        <v>12.86158</v>
      </c>
      <c r="G27" s="18"/>
      <c r="H27" s="22"/>
      <c r="I27" s="22"/>
      <c r="J27" s="22"/>
      <c r="K27" s="22"/>
      <c r="L27" s="22"/>
      <c r="M27" s="22"/>
      <c r="N27" s="22"/>
      <c r="O27" s="31"/>
      <c r="P27" s="22"/>
      <c r="Q27" s="43"/>
      <c r="R27" s="43"/>
      <c r="S27" s="44"/>
      <c r="T27" s="45"/>
    </row>
    <row r="28" ht="18" customHeight="1" spans="1:20">
      <c r="A28" s="18" t="s">
        <v>39</v>
      </c>
      <c r="B28" s="15">
        <f t="shared" si="3"/>
        <v>10039.97</v>
      </c>
      <c r="C28" s="15">
        <v>10039.97</v>
      </c>
      <c r="D28" s="15"/>
      <c r="E28" s="16">
        <f t="shared" si="4"/>
        <v>10.03997</v>
      </c>
      <c r="F28" s="16">
        <f>C28*10/10000</f>
        <v>10.03997</v>
      </c>
      <c r="G28" s="16"/>
      <c r="H28" s="22"/>
      <c r="I28" s="22"/>
      <c r="J28" s="22"/>
      <c r="K28" s="22"/>
      <c r="L28" s="22"/>
      <c r="M28" s="22"/>
      <c r="N28" s="22"/>
      <c r="O28" s="31"/>
      <c r="P28" s="22"/>
      <c r="Q28" s="43"/>
      <c r="R28" s="43"/>
      <c r="S28" s="44"/>
      <c r="T28" s="45"/>
    </row>
    <row r="29" ht="21" customHeight="1" spans="1:7">
      <c r="A29" s="23"/>
      <c r="B29" s="23"/>
      <c r="C29" s="23"/>
      <c r="D29" s="23"/>
      <c r="E29" s="23"/>
      <c r="F29" s="23"/>
      <c r="G29" s="23"/>
    </row>
  </sheetData>
  <protectedRanges>
    <protectedRange sqref="Q10:T1048561 Q2:Q5 Q7:Q8 R2:R8 S2:S5 S7:S8 T2:T4 T6:T9" name="区域3"/>
    <protectedRange sqref="Q9:S9" name="区域3_2"/>
  </protectedRanges>
  <mergeCells count="23">
    <mergeCell ref="A2:T2"/>
    <mergeCell ref="A3:G3"/>
    <mergeCell ref="N3:T3"/>
    <mergeCell ref="B4:D4"/>
    <mergeCell ref="E4:M4"/>
    <mergeCell ref="E5:G5"/>
    <mergeCell ref="H5:M5"/>
    <mergeCell ref="H6:I6"/>
    <mergeCell ref="J6:K6"/>
    <mergeCell ref="L6:M6"/>
    <mergeCell ref="N6:O6"/>
    <mergeCell ref="P6:Q6"/>
    <mergeCell ref="R6:S6"/>
    <mergeCell ref="A29:G29"/>
    <mergeCell ref="A4:A7"/>
    <mergeCell ref="B5:B7"/>
    <mergeCell ref="C5:C7"/>
    <mergeCell ref="D5:D7"/>
    <mergeCell ref="E6:E7"/>
    <mergeCell ref="F6:F7"/>
    <mergeCell ref="G6:G7"/>
    <mergeCell ref="T4:T7"/>
    <mergeCell ref="N4:S5"/>
  </mergeCells>
  <pageMargins left="0.42" right="0.34" top="0.39" bottom="0.3" header="0.3" footer="0.23"/>
  <pageSetup paperSize="9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3" rangeCreator="" othersAccessPermission="edit"/>
    <arrUserId title="区域3_2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2019-10-14T05:52:00Z</dcterms:created>
  <cp:lastPrinted>2022-07-08T09:16:00Z</cp:lastPrinted>
  <dcterms:modified xsi:type="dcterms:W3CDTF">2023-04-11T08:25:01Z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94970FB632F442468B227CD91385A18C</vt:lpwstr>
  </property>
</Properties>
</file>